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ná kalkulace" sheetId="2" r:id="rId5"/>
    <sheet state="visible" name="Rešerše" sheetId="3" r:id="rId6"/>
    <sheet state="visible" name="Dílčí výpočet I. Zdravotnictví" sheetId="4" r:id="rId7"/>
    <sheet state="visible" name="Dílčí výpočet II. DALYs" sheetId="5" r:id="rId8"/>
    <sheet state="visible" name="Price Convertor" sheetId="6" r:id="rId9"/>
    <sheet state="visible" name="Pomocná data I. Naděje dožití " sheetId="7" r:id="rId10"/>
    <sheet state="visible" name="Pomocná data II. Náklady zdravo" sheetId="8" r:id="rId11"/>
    <sheet state="visible" name="Referenční hodnoty ČP" sheetId="9" r:id="rId12"/>
  </sheets>
  <definedNames/>
  <calcPr/>
</workbook>
</file>

<file path=xl/sharedStrings.xml><?xml version="1.0" encoding="utf-8"?>
<sst xmlns="http://schemas.openxmlformats.org/spreadsheetml/2006/main" count="519" uniqueCount="332">
  <si>
    <t xml:space="preserve">Vysoká pravalence kouření </t>
  </si>
  <si>
    <t>Odkaz na textový popis náhledového vyčíslení</t>
  </si>
  <si>
    <t>Datum poslední úpravy:</t>
  </si>
  <si>
    <t>18.12.2023.</t>
  </si>
  <si>
    <t>Obsah dokumentu</t>
  </si>
  <si>
    <t>List</t>
  </si>
  <si>
    <t>Popis</t>
  </si>
  <si>
    <t>Náhledové vyčíslení</t>
  </si>
  <si>
    <t>Sourhnná kalkulace</t>
  </si>
  <si>
    <t>Sumář výpočtu dle jednotlivých dílčích dopadů</t>
  </si>
  <si>
    <t>Rešerše</t>
  </si>
  <si>
    <t>Dílčí výpočty</t>
  </si>
  <si>
    <t xml:space="preserve">I.: Výdaje na zdravotnictví </t>
  </si>
  <si>
    <t xml:space="preserve">Očekávaná hodnota celkových výdajů na léčbu nemocí přisouzených kouření </t>
  </si>
  <si>
    <t>II.: DALYs</t>
  </si>
  <si>
    <t xml:space="preserve">Ztracené roky života v důsledku kouření </t>
  </si>
  <si>
    <t>III.:Price convertor</t>
  </si>
  <si>
    <t>Uprava hodnot o růst HDP a inflaci k 2022</t>
  </si>
  <si>
    <t>Pomocná data</t>
  </si>
  <si>
    <t>I.: Naděje dožití</t>
  </si>
  <si>
    <t xml:space="preserve">Naděje dožití ČR populace </t>
  </si>
  <si>
    <t>II.: Náklady zdravotnictví 2005-2022</t>
  </si>
  <si>
    <t xml:space="preserve">OECD data nákladů ČR zdravotnictví </t>
  </si>
  <si>
    <t>III.: Referenční hodnoty ČP</t>
  </si>
  <si>
    <t>Naše standartizované ceny pro typické náklady, cena života apod.</t>
  </si>
  <si>
    <t>m</t>
  </si>
  <si>
    <t>jednotka</t>
  </si>
  <si>
    <t>Poznámka</t>
  </si>
  <si>
    <t>Zdroj</t>
  </si>
  <si>
    <t>Výchozí data</t>
  </si>
  <si>
    <t>Value of Statistical Life Year VSLY</t>
  </si>
  <si>
    <t>mil. KČ</t>
  </si>
  <si>
    <t>výpočet ČP</t>
  </si>
  <si>
    <t>DALYs (Disability-Adjusted Life Years) - active smoking</t>
  </si>
  <si>
    <t>IHME databáze</t>
  </si>
  <si>
    <t>DALYs (Disability-Adjusted Life Years) - pasive smoking</t>
  </si>
  <si>
    <t>Ztráta pro zdravotnictví způsobená kouřením jako procento výdajů na zdravotnictví</t>
  </si>
  <si>
    <t>Údaj ze studie z roku 2012 pro "high-income" země podle klasifikace World Bank</t>
  </si>
  <si>
    <t>Global economic cost of smoking-attributable diseases | Tobacco Control (bmj.com)</t>
  </si>
  <si>
    <t>Veřejné výdaje na zdravotnictví 2019</t>
  </si>
  <si>
    <t>mld. KČ</t>
  </si>
  <si>
    <t>ČSU - Výsledky zdravotnických účtů 2017-2019</t>
  </si>
  <si>
    <t>Procento kuřáků 2009</t>
  </si>
  <si>
    <t>Součet denních a příležitostných kuřáků</t>
  </si>
  <si>
    <t>SZU - Vývoj prevalence kouření 1997-2011</t>
  </si>
  <si>
    <t>Procento kuřáků 2022</t>
  </si>
  <si>
    <t>Užívání tabáku 2022</t>
  </si>
  <si>
    <t>Analytická část</t>
  </si>
  <si>
    <t>Ztráta pro zdravotnictví</t>
  </si>
  <si>
    <t>viz sheet Zdravotnictví</t>
  </si>
  <si>
    <t>Odhad veřejných výdajů na zdravotnictví 2022</t>
  </si>
  <si>
    <t>Výdaje na zdravotnictví způsobené kouřením 2022</t>
  </si>
  <si>
    <t>Při upravení výdajů z roku 2007 pro rok 2019 vyšly výdaje 14 mld. KČ.</t>
  </si>
  <si>
    <t>Ztráta lidských životů</t>
  </si>
  <si>
    <t>viz sheet Ztráta lidských životů</t>
  </si>
  <si>
    <t>Ztráta způsobená aktivním kouřením</t>
  </si>
  <si>
    <t>Ztráta způsobená pasivním kouřením</t>
  </si>
  <si>
    <t>Ztráta hodnoty lidských životů způsobená kouřením</t>
  </si>
  <si>
    <t>Celkový společenský náklad kouření 2022</t>
  </si>
  <si>
    <t>Obdobná nákladová vyčíslení</t>
  </si>
  <si>
    <t>Země</t>
  </si>
  <si>
    <t xml:space="preserve">Výsledek/Poznámka </t>
  </si>
  <si>
    <t>Goodchild, Nargis, d’Espaignet, 2017:Global economic cost of smoking-attributable diseases</t>
  </si>
  <si>
    <t>Global</t>
  </si>
  <si>
    <t xml:space="preserve">Odhad globální ceny diabetu od 1.8% HDP v roce 2012 </t>
  </si>
  <si>
    <t>Dobrescu, Bhandari,Sutherland, Dinh, 2012: The Costs of Tobacco Use in Canada</t>
  </si>
  <si>
    <t>CA</t>
  </si>
  <si>
    <t>16 mld USD v roce 2012</t>
  </si>
  <si>
    <t xml:space="preserve">‌Collins,  Lapsley, 2008: The costs of tobacco, alcohol
and illicit drug abuse to
Australian society in 2004/05
</t>
  </si>
  <si>
    <t>AU</t>
  </si>
  <si>
    <t>31.5 mld USD v 2004/2005</t>
  </si>
  <si>
    <t>Habrová, Hrubá 2007: EKONOMIKA KUŘÁCTVÍ V ČESKÉ REPUBLICE</t>
  </si>
  <si>
    <t>CZ</t>
  </si>
  <si>
    <t>15 mld CZK v roce 2013</t>
  </si>
  <si>
    <t>Zábranský et al., 2011: Společenské náklady užívání alkoholu, tabáku a nelegálních drog v ČR v roce 2007</t>
  </si>
  <si>
    <t xml:space="preserve">Společenské náklady užívání tabáku jsou nejvyšší v porovnání s ostatními sledovanými látkamy, ale zároveň na jeho léčbu je vynaloženo nejméně financí. V roce 2007 náklady činili 33,1 mld CZK. </t>
  </si>
  <si>
    <t xml:space="preserve">Další informační zdroje </t>
  </si>
  <si>
    <t>DG SANCO, 2009: A study on liability and the health
costs of smoking</t>
  </si>
  <si>
    <t xml:space="preserve">Odhady externích nákladů kouření </t>
  </si>
  <si>
    <t>WHO, 2011:Assessment of the Economic
Costs of Smoking</t>
  </si>
  <si>
    <t>GBD | Institute for Health Metrics and Evaluation</t>
  </si>
  <si>
    <t>GYTS 2016</t>
  </si>
  <si>
    <t>Global Youth Tobacco Survey, výzkum užívání tabáku mezi žáky a studenty ve věku 13 až 15 let</t>
  </si>
  <si>
    <t>NAUTA</t>
  </si>
  <si>
    <t>Národní výzkum užívání tabáku a alkoholu v České republice - měří se opakovaně</t>
  </si>
  <si>
    <t>Zpráva o tabákových, nikotinových a souvisejících výrobcích v České republice 2021</t>
  </si>
  <si>
    <t xml:space="preserve">Výdaje na zdravotnictví </t>
  </si>
  <si>
    <t>Jednotka</t>
  </si>
  <si>
    <t>Odhad výdajů na zdravotnictví v roce 2022</t>
  </si>
  <si>
    <t>Viz sheet</t>
  </si>
  <si>
    <t>Odhad výdajů na zdravotnictví v roce 2022 v cenách 2010</t>
  </si>
  <si>
    <t>Výdaje pro 2022, získané protáhnutím časové řady od roku 2005 pomocí lineární regrese. Bylo by možné poměrně přesně získat skutečné výdaje v roce 2022, ale nejsme si jistí, jak moc to je vypovídající pro následující roky. V roce 2022 jsou výdaje na zdravotnictví ČR poznamenány dopady Covidu19 a války na Ukrajině.</t>
  </si>
  <si>
    <t>Odhad výdajů na zdravotnictví v roce 2022 v cenách 2022</t>
  </si>
  <si>
    <t>Převedeno price convertorem jen inflaci růst HDP</t>
  </si>
  <si>
    <t>Monetizace před zohledněním měnícího se procenta kuřáků v čase</t>
  </si>
  <si>
    <t>Údaj ze studie z 2012 s daty z 2009</t>
  </si>
  <si>
    <t>A study on liability and the health costs of smoking</t>
  </si>
  <si>
    <t>Výdaje způsobené kouřením</t>
  </si>
  <si>
    <t>mil.KČ</t>
  </si>
  <si>
    <t>Před zohledněním měnícího se množství kuřáků. Vezmeme výdaje zdravotnictví v 2022 a vynásobíme procentem výdajů způsobených kouřením.</t>
  </si>
  <si>
    <t>Výpočet multiplikátoru pro zohlednění měnícího se procenta kuřáků</t>
  </si>
  <si>
    <t>Poměr procent kuřáků v letech 2022 a 2009</t>
  </si>
  <si>
    <t>Celkové výdaje na zdravotnictví způsobené kouřením v roce 2022</t>
  </si>
  <si>
    <t>mil. Kč</t>
  </si>
  <si>
    <t>Vynásobíme poměr procent kuřáků v letech 2022 a 2009 a předběžné výdaje způsobené kouřením. Tímto se bere v potaz měnící se množství kuřáků v ČR</t>
  </si>
  <si>
    <t>Monetizace ztracených let života v důsledku nemoci</t>
  </si>
  <si>
    <t>DALYs pro aktivní a pasivní kouření</t>
  </si>
  <si>
    <t>Kombinace YYLs a YLDs, střední hodnota, 2019</t>
  </si>
  <si>
    <t>Vyčíslení hodnoty VSLY pro 2022</t>
  </si>
  <si>
    <t>Hodnota VSL 2019</t>
  </si>
  <si>
    <t>mil. CZK</t>
  </si>
  <si>
    <t xml:space="preserve">OECD. Roy, Braathen. (2017). The Rising Cost of Ambient Air Pollution thus Far in the 21st Century. OECD Environment Working Papers. </t>
  </si>
  <si>
    <t>Hodnota VSL 2022</t>
  </si>
  <si>
    <t>Upraveno v price convertoru o inflaci a růst HDP</t>
  </si>
  <si>
    <t xml:space="preserve">Viz sheet </t>
  </si>
  <si>
    <r>
      <rPr>
        <rFont val="Arial"/>
        <color theme="1"/>
      </rPr>
      <t>Průměrná</t>
    </r>
    <r>
      <rPr>
        <rFont val="Arial"/>
        <color theme="1"/>
      </rPr>
      <t xml:space="preserve"> věk populace</t>
    </r>
  </si>
  <si>
    <t>roky</t>
  </si>
  <si>
    <t>Průměrný věk relevantní populace</t>
  </si>
  <si>
    <t>Sčítání 2021</t>
  </si>
  <si>
    <t>Naděje dožití průměrného věku</t>
  </si>
  <si>
    <t xml:space="preserve">Očekávaná zbývající délka života v 2022 osob ve věku 42.7 let (Průměr za 40 a 45)  </t>
  </si>
  <si>
    <t>Statistická hodnota roku života VSLY</t>
  </si>
  <si>
    <t>Podíl hodnoty VSL 2022 a očekávané délky života</t>
  </si>
  <si>
    <t>Hodnota ztracených roků života díky aktivnímu kouření</t>
  </si>
  <si>
    <t>Vynásobíme roky ztraceného života a jejich hodnotu</t>
  </si>
  <si>
    <t>Hodnota ztracených roků života díky pasivnímu kouření</t>
  </si>
  <si>
    <t>Celková hodnota ztracených let života</t>
  </si>
  <si>
    <t>ČP PRICE CONVERTOR</t>
  </si>
  <si>
    <t>How to use</t>
  </si>
  <si>
    <t>1.</t>
  </si>
  <si>
    <t>Enter the nominal price of given year and currency into the green section.</t>
  </si>
  <si>
    <t>2.</t>
  </si>
  <si>
    <t>The result price (nominal CZK for 2023) wil apper in the orange section. Values adjusted for inflation AND GDP growth will appear in the blue section.</t>
  </si>
  <si>
    <t>3.</t>
  </si>
  <si>
    <t>Delete the number in green section once you copied the result from the orange section.</t>
  </si>
  <si>
    <t>4.</t>
  </si>
  <si>
    <t>Please, do not alter anything.</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</si>
  <si>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</si>
  <si>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</si>
  <si>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</si>
  <si>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</si>
  <si>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</si>
  <si>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</si>
  <si>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</si>
  <si>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</si>
  <si>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</si>
  <si>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</si>
  <si>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</si>
  <si>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</si>
  <si>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</si>
  <si>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</si>
  <si>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</si>
  <si>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CZK/EUR</t>
  </si>
  <si>
    <t>https://www.czso.cz/csu/czso/hmu_cr</t>
  </si>
  <si>
    <t>CZK/USD</t>
  </si>
  <si>
    <t>GDP Deflator (YoY, %)</t>
  </si>
  <si>
    <t>https://www.czso.cz/csu/czso/cri/tvorba-a-uziti-hdp-4-ctvrtleti-2022</t>
  </si>
  <si>
    <t>Yearly inflation index</t>
  </si>
  <si>
    <t>Cummulative inflation index</t>
  </si>
  <si>
    <t>GDP Growth (YoY, %)</t>
  </si>
  <si>
    <t>Yearly growth index</t>
  </si>
  <si>
    <t>Cummulative growth index</t>
  </si>
  <si>
    <t>Cummulative inflation index for 2022</t>
  </si>
  <si>
    <t>Cummulative growth index for 2022</t>
  </si>
  <si>
    <t>Průměrná očekávaná délka dožití</t>
  </si>
  <si>
    <t>Jednotky</t>
  </si>
  <si>
    <t>Ženy</t>
  </si>
  <si>
    <t>let</t>
  </si>
  <si>
    <t xml:space="preserve">Muži </t>
  </si>
  <si>
    <t>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</si>
  <si>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</si>
  <si>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</si>
  <si>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</si>
  <si>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</si>
  <si>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</si>
  <si>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</si>
  <si>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</si>
  <si>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</si>
  <si>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</si>
  <si>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Výdaje na zdravotnictví v letech 2005-2019 v cenách 2010</t>
  </si>
  <si>
    <t>Rok</t>
  </si>
  <si>
    <t>Veřejné výdaje na zdravotnictví 2005</t>
  </si>
  <si>
    <t>OECD Statistics</t>
  </si>
  <si>
    <t>Veřejné výdaje na zdravotnictví 2006</t>
  </si>
  <si>
    <t>Veřejné výdaje na zdravotnictví 2007</t>
  </si>
  <si>
    <t>Veřejné výdaje na zdravotnictví 2008</t>
  </si>
  <si>
    <t>Veřejné výdaje na zdravotnictví 2009</t>
  </si>
  <si>
    <t>Veřejné výdaje na zdravotnictví 2010</t>
  </si>
  <si>
    <t>Veřejné výdaje na zdravotnictví 2011</t>
  </si>
  <si>
    <t>Veřejné výdaje na zdravotnictví 2012</t>
  </si>
  <si>
    <t>Veřejné výdaje na zdravotnictví 2013</t>
  </si>
  <si>
    <t>Veřejné výdaje na zdravotnictví 2014</t>
  </si>
  <si>
    <t>Veřejné výdaje na zdravotnictví 2015</t>
  </si>
  <si>
    <t>Veřejné výdaje na zdravotnictví 2016</t>
  </si>
  <si>
    <t>Veřejné výdaje na zdravotnictví 2017</t>
  </si>
  <si>
    <t>Veřejné výdaje na zdravotnictví 2018</t>
  </si>
  <si>
    <t>Veřejné výdaje na zdravotnictví 2020</t>
  </si>
  <si>
    <t>Veřejné výdaje na zdravotnictví 2021</t>
  </si>
  <si>
    <t>Veřejné výdaje na zdravotnictví 2022</t>
  </si>
  <si>
    <t>Odhad OECD</t>
  </si>
  <si>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</si>
  <si>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</si>
  <si>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</si>
  <si>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</si>
  <si>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</si>
  <si>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</si>
  <si>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</si>
  <si>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</si>
  <si>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</si>
  <si>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</si>
  <si>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</si>
  <si>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</si>
  <si>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</si>
  <si>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</si>
  <si>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</si>
  <si>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</si>
  <si>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</si>
  <si>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</si>
  <si>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</si>
  <si>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</si>
  <si>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</si>
  <si>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</si>
  <si>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</si>
  <si>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</si>
  <si>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</si>
  <si>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</si>
  <si>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</si>
  <si>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</si>
  <si>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</si>
  <si>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</si>
  <si>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</si>
  <si>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</si>
  <si>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</si>
  <si>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</si>
  <si>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</si>
  <si>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</si>
  <si>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</si>
  <si>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</si>
  <si>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</si>
  <si>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</si>
  <si>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</si>
  <si>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</si>
  <si>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</si>
  <si>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</si>
  <si>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</si>
  <si>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</si>
  <si>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</si>
  <si>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</si>
  <si>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https://www.oecd-ilibrary.org/docserver/d1b2b844-en.pdf?expires=1552835303&amp;id=id&amp;accname=guest&amp;checksum=43102F66EAE92D1D9CCD0E9C34440E47</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</si>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</sst>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0.00000000000000%"/>
    <numFmt numFmtId="166" formatCode="0.000"/>
    <numFmt numFmtId="167" formatCode="0.0"/>
    <numFmt numFmtId="168" formatCode="0.0000"/>
  </numFmts>
  <fonts count="64">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color theme="1"/>
      <name val="Arial"/>
    </font>
    <font>
      <b/>
      <color rgb="FFFFFFFF"/>
      <name val="Arial"/>
    </font>
    <font>
      <b/>
      <i/>
      <sz val="10.0"/>
      <color theme="1"/>
      <name val="Arial"/>
      <scheme val="minor"/>
    </font>
    <font>
      <i/>
      <sz val="10.0"/>
      <color rgb="FF1F1F1F"/>
      <name val="Arial"/>
      <scheme val="minor"/>
    </font>
    <font>
      <i/>
      <sz val="10.0"/>
      <color theme="1"/>
      <name val="Arial"/>
      <scheme val="minor"/>
    </font>
    <font>
      <i/>
      <u/>
      <sz val="10.0"/>
      <color rgb="FF0000FF"/>
    </font>
    <font>
      <i/>
      <u/>
      <sz val="10.0"/>
      <color rgb="FF0000FF"/>
    </font>
    <font>
      <i/>
      <u/>
      <sz val="10.0"/>
      <color rgb="FF0000FF"/>
    </font>
    <font>
      <i/>
      <u/>
      <sz val="10.0"/>
      <color rgb="FF0000FF"/>
    </font>
    <font>
      <i/>
      <u/>
      <sz val="10.0"/>
      <color rgb="FF0000FF"/>
    </font>
    <font>
      <b/>
      <color theme="1"/>
      <name val="Arial"/>
    </font>
    <font>
      <u/>
      <color rgb="FF0000FF"/>
      <name val="Arial"/>
    </font>
    <font>
      <i/>
      <color theme="1"/>
      <name val="Arial"/>
    </font>
    <font>
      <i/>
      <u/>
      <color rgb="FF1155CC"/>
      <name val="Arial"/>
    </font>
    <font>
      <i/>
      <u/>
      <color rgb="FF1155CC"/>
      <name val="Arial"/>
    </font>
    <font>
      <u/>
      <color rgb="FF0000FF"/>
    </font>
    <font>
      <u/>
      <color rgb="FF0000FF"/>
    </font>
    <font>
      <sz val="9.0"/>
      <color rgb="FF1F1F1F"/>
      <name val="&quot;Google Sans&quot;"/>
    </font>
    <font>
      <u/>
      <color rgb="FF1155CC"/>
      <name val="&quot;Nunito Sans&quot;"/>
    </font>
    <font>
      <color rgb="FF1155CC"/>
      <name val="&quot;Nunito Sans&quot;"/>
    </font>
    <font>
      <b/>
      <sz val="10.0"/>
      <color rgb="FFFFFFFF"/>
      <name val="Arial"/>
      <scheme val="minor"/>
    </font>
    <font>
      <sz val="10.0"/>
      <color theme="1"/>
      <name val="Arial"/>
      <scheme val="minor"/>
    </font>
    <font>
      <u/>
      <sz val="10.0"/>
      <color rgb="FF0000FF"/>
    </font>
    <font>
      <u/>
      <sz val="10.0"/>
      <color rgb="FF0000FF"/>
    </font>
    <font>
      <u/>
      <sz val="10.0"/>
      <color rgb="FF0000FF"/>
    </font>
    <font>
      <u/>
      <sz val="10.0"/>
      <color rgb="FF0000FF"/>
    </font>
    <font>
      <b/>
      <sz val="10.0"/>
      <color theme="1"/>
      <name val="Arial"/>
      <scheme val="minor"/>
    </font>
    <font>
      <sz val="10.0"/>
      <color rgb="FF1F1F1F"/>
      <name val="Arial"/>
      <scheme val="minor"/>
    </font>
    <font>
      <i/>
      <u/>
      <color rgb="FF0000FF"/>
    </font>
    <font>
      <u/>
      <color rgb="FF0000FF"/>
      <name val="Arial"/>
    </font>
    <font>
      <i/>
      <u/>
      <color rgb="FF0000FF"/>
    </font>
    <font>
      <i/>
      <u/>
      <color rgb="FF1155CC"/>
      <name val="Arial"/>
      <scheme val="minor"/>
    </font>
    <font>
      <b/>
      <sz val="11.0"/>
      <color theme="1"/>
      <name val="Calibri"/>
    </font>
    <font>
      <sz val="11.0"/>
      <color theme="1"/>
      <name val="Calibri"/>
    </font>
    <font>
      <i/>
      <sz val="11.0"/>
      <color theme="1"/>
      <name val="Calibri"/>
    </font>
    <font>
      <b/>
      <sz val="11.0"/>
      <color rgb="FFFFFFFF"/>
      <name val="Calibri"/>
    </font>
    <font>
      <sz val="11.0"/>
      <color rgb="FFFFFFFF"/>
      <name val="Calibri"/>
    </font>
    <font>
      <u/>
      <sz val="11.0"/>
      <color rgb="FF1155CC"/>
      <name val="Calibri"/>
    </font>
    <font>
      <u/>
      <sz val="11.0"/>
      <color rgb="FF1155CC"/>
      <name val="Calibri"/>
    </font>
    <font>
      <u/>
      <sz val="11.0"/>
      <color rgb="FF1155CC"/>
      <name val="Calibri"/>
    </font>
    <font>
      <sz val="10.0"/>
      <color theme="1"/>
      <name val="Arial"/>
    </font>
    <font>
      <sz val="8.0"/>
      <color theme="1"/>
      <name val="Arial"/>
    </font>
    <font>
      <i/>
      <sz val="10.0"/>
      <color theme="1"/>
      <name val="Arial"/>
    </font>
    <font>
      <b/>
      <sz val="10.0"/>
      <color theme="1"/>
      <name val="Arial"/>
    </font>
    <font>
      <b/>
      <i/>
      <sz val="10.0"/>
      <color theme="1"/>
      <name val="Arial"/>
    </font>
    <font>
      <u/>
      <sz val="8.0"/>
      <color rgb="FF0000FF"/>
      <name val="Arial"/>
    </font>
    <font>
      <i/>
      <sz val="8.0"/>
      <color theme="1"/>
      <name val="Arial"/>
    </font>
    <font>
      <u/>
      <sz val="10.0"/>
      <color rgb="FF0000FF"/>
    </font>
    <font>
      <u/>
      <sz val="10.0"/>
      <color rgb="FF0000FF"/>
    </font>
    <font>
      <u/>
      <sz val="10.0"/>
      <color rgb="FF0000FF"/>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6">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FFFFFF"/>
        <bgColor rgb="FFFFFFFF"/>
      </patternFill>
    </fill>
    <fill>
      <patternFill patternType="solid">
        <fgColor rgb="FF9FC5E8"/>
        <bgColor rgb="FF9FC5E8"/>
      </patternFill>
    </fill>
    <fill>
      <patternFill patternType="solid">
        <fgColor rgb="FFFFFF00"/>
        <bgColor rgb="FFFFFF00"/>
      </patternFill>
    </fill>
    <fill>
      <patternFill patternType="solid">
        <fgColor rgb="FFFFF2CC"/>
        <bgColor rgb="FFFFF2CC"/>
      </patternFill>
    </fill>
    <fill>
      <patternFill patternType="solid">
        <fgColor rgb="FFFFE599"/>
        <bgColor rgb="FFFFE599"/>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
      <patternFill patternType="solid">
        <fgColor theme="0"/>
        <bgColor theme="0"/>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bottom style="thin">
        <color rgb="FF000000"/>
      </bottom>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Border="1" applyFont="1"/>
    <xf borderId="0" fillId="4" fontId="8" numFmtId="0" xfId="0" applyFont="1"/>
    <xf borderId="0" fillId="5" fontId="9" numFmtId="0" xfId="0" applyAlignment="1" applyFill="1" applyFont="1">
      <alignment readingOrder="0" vertical="bottom"/>
    </xf>
    <xf borderId="0" fillId="5" fontId="10" numFmtId="0" xfId="0" applyAlignment="1" applyFont="1">
      <alignment horizontal="right" readingOrder="0" vertical="bottom"/>
    </xf>
    <xf borderId="0" fillId="5" fontId="10" numFmtId="0" xfId="0" applyAlignment="1" applyFont="1">
      <alignment vertical="bottom"/>
    </xf>
    <xf borderId="0" fillId="0" fontId="9" numFmtId="0" xfId="0" applyAlignment="1" applyFont="1">
      <alignment vertical="bottom"/>
    </xf>
    <xf borderId="0" fillId="5" fontId="9" numFmtId="4" xfId="0" applyAlignment="1" applyFont="1" applyNumberFormat="1">
      <alignment vertical="bottom"/>
    </xf>
    <xf borderId="0" fillId="6" fontId="11" numFmtId="0" xfId="0" applyAlignment="1" applyFill="1" applyFont="1">
      <alignment readingOrder="0" vertical="bottom"/>
    </xf>
    <xf borderId="0" fillId="6" fontId="11" numFmtId="4" xfId="0" applyAlignment="1" applyFont="1" applyNumberFormat="1">
      <alignment horizontal="right" readingOrder="0" vertical="bottom"/>
    </xf>
    <xf borderId="0" fillId="6" fontId="11" numFmtId="4" xfId="0" applyAlignment="1" applyFont="1" applyNumberFormat="1">
      <alignment readingOrder="0" vertical="bottom"/>
    </xf>
    <xf borderId="0" fillId="6" fontId="11" numFmtId="4" xfId="0" applyAlignment="1" applyFont="1" applyNumberFormat="1">
      <alignment vertical="bottom"/>
    </xf>
    <xf borderId="0" fillId="6" fontId="12" numFmtId="0" xfId="0" applyAlignment="1" applyFont="1">
      <alignment readingOrder="0"/>
    </xf>
    <xf borderId="0" fillId="6" fontId="13" numFmtId="4" xfId="0" applyAlignment="1" applyFont="1" applyNumberFormat="1">
      <alignment vertical="bottom"/>
    </xf>
    <xf borderId="0" fillId="6" fontId="13" numFmtId="0" xfId="0" applyAlignment="1" applyFont="1">
      <alignment readingOrder="0" vertical="bottom"/>
    </xf>
    <xf borderId="0" fillId="6" fontId="13" numFmtId="0" xfId="0" applyAlignment="1" applyFont="1">
      <alignment vertical="bottom"/>
    </xf>
    <xf borderId="0" fillId="6" fontId="14" numFmtId="0" xfId="0" applyAlignment="1" applyFont="1">
      <alignment readingOrder="0"/>
    </xf>
    <xf borderId="0" fillId="6" fontId="13" numFmtId="0" xfId="0" applyAlignment="1" applyFont="1">
      <alignment readingOrder="0" shrinkToFit="0" vertical="bottom" wrapText="1"/>
    </xf>
    <xf borderId="0" fillId="6" fontId="13" numFmtId="10" xfId="0" applyAlignment="1" applyFont="1" applyNumberFormat="1">
      <alignment horizontal="right" readingOrder="0" vertical="bottom"/>
    </xf>
    <xf borderId="0" fillId="6" fontId="13" numFmtId="4" xfId="0" applyAlignment="1" applyFont="1" applyNumberFormat="1">
      <alignment readingOrder="0" vertical="bottom"/>
    </xf>
    <xf borderId="0" fillId="6" fontId="15" numFmtId="4" xfId="0" applyAlignment="1" applyFont="1" applyNumberFormat="1">
      <alignment readingOrder="0" shrinkToFit="0" wrapText="1"/>
    </xf>
    <xf borderId="0" fillId="6" fontId="13" numFmtId="4" xfId="0" applyAlignment="1" applyFont="1" applyNumberFormat="1">
      <alignment horizontal="right" readingOrder="0" vertical="bottom"/>
    </xf>
    <xf borderId="0" fillId="6" fontId="16" numFmtId="4" xfId="0" applyAlignment="1" applyFont="1" applyNumberFormat="1">
      <alignment readingOrder="0"/>
    </xf>
    <xf borderId="0" fillId="6" fontId="13" numFmtId="9" xfId="0" applyAlignment="1" applyFont="1" applyNumberFormat="1">
      <alignment horizontal="right" readingOrder="0" vertical="bottom"/>
    </xf>
    <xf borderId="0" fillId="6" fontId="17" numFmtId="0" xfId="0" applyAlignment="1" applyFont="1">
      <alignment readingOrder="0" vertical="bottom"/>
    </xf>
    <xf borderId="0" fillId="6" fontId="18" numFmtId="4" xfId="0" applyAlignment="1" applyFont="1" applyNumberFormat="1">
      <alignment readingOrder="0" vertical="bottom"/>
    </xf>
    <xf borderId="0" fillId="5" fontId="9" numFmtId="0" xfId="0" applyAlignment="1" applyFont="1">
      <alignment vertical="bottom"/>
    </xf>
    <xf borderId="0" fillId="7" fontId="19" numFmtId="0" xfId="0" applyAlignment="1" applyFill="1" applyFont="1">
      <alignment readingOrder="0" vertical="bottom"/>
    </xf>
    <xf borderId="0" fillId="7" fontId="9" numFmtId="10" xfId="0" applyAlignment="1" applyFont="1" applyNumberFormat="1">
      <alignment vertical="bottom"/>
    </xf>
    <xf borderId="0" fillId="7" fontId="20" numFmtId="0" xfId="0" applyAlignment="1" applyFont="1">
      <alignment readingOrder="0" vertical="bottom"/>
    </xf>
    <xf borderId="0" fillId="6" fontId="21" numFmtId="0" xfId="0" applyAlignment="1" applyFont="1">
      <alignment readingOrder="0" vertical="bottom"/>
    </xf>
    <xf borderId="0" fillId="6" fontId="21" numFmtId="4" xfId="0" applyAlignment="1" applyFont="1" applyNumberFormat="1">
      <alignment horizontal="right" vertical="bottom"/>
    </xf>
    <xf borderId="0" fillId="6" fontId="21" numFmtId="10" xfId="0" applyAlignment="1" applyFont="1" applyNumberFormat="1">
      <alignment vertical="bottom"/>
    </xf>
    <xf borderId="0" fillId="6" fontId="21" numFmtId="0" xfId="0" applyAlignment="1" applyFont="1">
      <alignment vertical="bottom"/>
    </xf>
    <xf borderId="0" fillId="0" fontId="9" numFmtId="10" xfId="0" applyAlignment="1" applyFont="1" applyNumberFormat="1">
      <alignment vertical="bottom"/>
    </xf>
    <xf borderId="0" fillId="8" fontId="9" numFmtId="0" xfId="0" applyAlignment="1" applyFill="1" applyFont="1">
      <alignment readingOrder="0" vertical="bottom"/>
    </xf>
    <xf borderId="0" fillId="8" fontId="21" numFmtId="4" xfId="0" applyAlignment="1" applyFont="1" applyNumberFormat="1">
      <alignment horizontal="right" vertical="bottom"/>
    </xf>
    <xf borderId="0" fillId="8" fontId="22" numFmtId="0" xfId="0" applyAlignment="1" applyFont="1">
      <alignment vertical="bottom"/>
    </xf>
    <xf borderId="0" fillId="0" fontId="21" numFmtId="0" xfId="0" applyAlignment="1" applyFont="1">
      <alignment vertical="bottom"/>
    </xf>
    <xf borderId="0" fillId="0" fontId="21" numFmtId="10" xfId="0" applyAlignment="1" applyFont="1" applyNumberFormat="1">
      <alignment horizontal="right" vertical="bottom"/>
    </xf>
    <xf borderId="0" fillId="0" fontId="21" numFmtId="0" xfId="0" applyAlignment="1" applyFont="1">
      <alignment readingOrder="0" vertical="bottom"/>
    </xf>
    <xf borderId="0" fillId="0" fontId="21" numFmtId="4" xfId="0" applyAlignment="1" applyFont="1" applyNumberFormat="1">
      <alignment horizontal="right" vertical="bottom"/>
    </xf>
    <xf borderId="0" fillId="0" fontId="21" numFmtId="4" xfId="0" applyAlignment="1" applyFont="1" applyNumberFormat="1">
      <alignment shrinkToFit="0" vertical="bottom" wrapText="0"/>
    </xf>
    <xf borderId="0" fillId="9" fontId="9" numFmtId="0" xfId="0" applyAlignment="1" applyFill="1" applyFont="1">
      <alignment readingOrder="0" vertical="bottom"/>
    </xf>
    <xf borderId="0" fillId="9" fontId="9" numFmtId="4" xfId="0" applyAlignment="1" applyFont="1" applyNumberFormat="1">
      <alignment horizontal="right" vertical="bottom"/>
    </xf>
    <xf borderId="0" fillId="9" fontId="21" numFmtId="0" xfId="0" applyAlignment="1" applyFont="1">
      <alignment vertical="bottom"/>
    </xf>
    <xf borderId="0" fillId="9" fontId="21" numFmtId="4" xfId="0" applyAlignment="1" applyFont="1" applyNumberFormat="1">
      <alignment shrinkToFit="0" vertical="bottom" wrapText="0"/>
    </xf>
    <xf borderId="0" fillId="8" fontId="19" numFmtId="0" xfId="0" applyAlignment="1" applyFont="1">
      <alignment readingOrder="0" vertical="bottom"/>
    </xf>
    <xf borderId="0" fillId="8" fontId="19" numFmtId="4" xfId="0" applyAlignment="1" applyFont="1" applyNumberFormat="1">
      <alignment horizontal="right" vertical="bottom"/>
    </xf>
    <xf borderId="0" fillId="8" fontId="19" numFmtId="3" xfId="0" applyAlignment="1" applyFont="1" applyNumberFormat="1">
      <alignment readingOrder="0" vertical="bottom"/>
    </xf>
    <xf borderId="0" fillId="8" fontId="19" numFmtId="3" xfId="0" applyAlignment="1" applyFont="1" applyNumberFormat="1">
      <alignment readingOrder="0" shrinkToFit="0" vertical="bottom" wrapText="0"/>
    </xf>
    <xf borderId="0" fillId="8" fontId="19" numFmtId="0" xfId="0" applyAlignment="1" applyFont="1">
      <alignment vertical="bottom"/>
    </xf>
    <xf borderId="0" fillId="6" fontId="9" numFmtId="0" xfId="0" applyAlignment="1" applyFont="1">
      <alignment vertical="bottom"/>
    </xf>
    <xf borderId="0" fillId="6" fontId="9" numFmtId="10" xfId="0" applyAlignment="1" applyFont="1" applyNumberFormat="1">
      <alignment vertical="bottom"/>
    </xf>
    <xf borderId="0" fillId="6" fontId="23" numFmtId="0" xfId="0" applyAlignment="1" applyFont="1">
      <alignment vertical="bottom"/>
    </xf>
    <xf borderId="0" fillId="0" fontId="21" numFmtId="4" xfId="0" applyAlignment="1" applyFont="1" applyNumberFormat="1">
      <alignment vertical="bottom"/>
    </xf>
    <xf borderId="0" fillId="0" fontId="8" numFmtId="164" xfId="0" applyFont="1" applyNumberFormat="1"/>
    <xf borderId="0" fillId="0" fontId="8" numFmtId="4" xfId="0" applyFont="1" applyNumberFormat="1"/>
    <xf borderId="0" fillId="0" fontId="8" numFmtId="10" xfId="0" applyFont="1" applyNumberFormat="1"/>
    <xf borderId="0" fillId="0" fontId="8" numFmtId="3" xfId="0" applyFont="1" applyNumberFormat="1"/>
    <xf borderId="0" fillId="0" fontId="8" numFmtId="3" xfId="0" applyAlignment="1" applyFont="1" applyNumberFormat="1">
      <alignment readingOrder="0"/>
    </xf>
    <xf borderId="0" fillId="5" fontId="10" numFmtId="0" xfId="0" applyAlignment="1" applyFont="1">
      <alignment readingOrder="0" vertical="bottom"/>
    </xf>
    <xf borderId="0" fillId="5" fontId="10" numFmtId="0" xfId="0" applyAlignment="1" applyFont="1">
      <alignment readingOrder="0" shrinkToFit="0" vertical="bottom" wrapText="1"/>
    </xf>
    <xf borderId="0" fillId="7" fontId="19" numFmtId="3" xfId="0" applyAlignment="1" applyFont="1" applyNumberFormat="1">
      <alignment readingOrder="0" shrinkToFit="0" vertical="bottom" wrapText="1"/>
    </xf>
    <xf borderId="0" fillId="0" fontId="24" numFmtId="0" xfId="0" applyAlignment="1" applyFont="1">
      <alignment readingOrder="0" shrinkToFit="0" wrapText="1"/>
    </xf>
    <xf borderId="0" fillId="0" fontId="8" numFmtId="0" xfId="0" applyAlignment="1" applyFont="1">
      <alignment readingOrder="0"/>
    </xf>
    <xf borderId="0" fillId="0" fontId="8" numFmtId="0" xfId="0" applyAlignment="1" applyFont="1">
      <alignment readingOrder="0" shrinkToFit="0" wrapText="1"/>
    </xf>
    <xf borderId="0" fillId="0" fontId="25" numFmtId="0" xfId="0" applyAlignment="1" applyFont="1">
      <alignment readingOrder="0"/>
    </xf>
    <xf borderId="0" fillId="6" fontId="26" numFmtId="0" xfId="0" applyAlignment="1" applyFont="1">
      <alignment readingOrder="0"/>
    </xf>
    <xf borderId="0" fillId="0" fontId="8" numFmtId="0" xfId="0" applyAlignment="1" applyFont="1">
      <alignment shrinkToFit="0" wrapText="1"/>
    </xf>
    <xf borderId="0" fillId="0" fontId="27" numFmtId="0" xfId="0" applyAlignment="1" applyFont="1">
      <alignment readingOrder="0"/>
    </xf>
    <xf borderId="0" fillId="0" fontId="28" numFmtId="0" xfId="0" applyAlignment="1" applyFont="1">
      <alignment readingOrder="0"/>
    </xf>
    <xf borderId="0" fillId="5" fontId="29" numFmtId="0" xfId="0" applyAlignment="1" applyFont="1">
      <alignment horizontal="left" readingOrder="0" vertical="bottom"/>
    </xf>
    <xf borderId="0" fillId="5" fontId="29" numFmtId="0" xfId="0" applyAlignment="1" applyFont="1">
      <alignment horizontal="right" readingOrder="0" vertical="bottom"/>
    </xf>
    <xf borderId="0" fillId="5" fontId="29" numFmtId="0" xfId="0" applyAlignment="1" applyFont="1">
      <alignment readingOrder="0" vertical="bottom"/>
    </xf>
    <xf borderId="0" fillId="5" fontId="29" numFmtId="0" xfId="0" applyAlignment="1" applyFont="1">
      <alignment vertical="bottom"/>
    </xf>
    <xf borderId="0" fillId="5" fontId="29" numFmtId="0" xfId="0" applyAlignment="1" applyFont="1">
      <alignment shrinkToFit="0" vertical="bottom" wrapText="0"/>
    </xf>
    <xf borderId="0" fillId="7" fontId="30" numFmtId="0" xfId="0" applyAlignment="1" applyFont="1">
      <alignment horizontal="left" readingOrder="0" vertical="bottom"/>
    </xf>
    <xf borderId="0" fillId="7" fontId="13" numFmtId="4" xfId="0" applyAlignment="1" applyFont="1" applyNumberFormat="1">
      <alignment horizontal="right" readingOrder="0" vertical="bottom"/>
    </xf>
    <xf borderId="0" fillId="7" fontId="13" numFmtId="0" xfId="0" applyAlignment="1" applyFont="1">
      <alignment readingOrder="0" vertical="bottom"/>
    </xf>
    <xf borderId="0" fillId="7" fontId="30" numFmtId="0" xfId="0" applyAlignment="1" applyFont="1">
      <alignment readingOrder="0" shrinkToFit="0" vertical="bottom" wrapText="1"/>
    </xf>
    <xf borderId="0" fillId="7" fontId="31" numFmtId="4" xfId="0" applyAlignment="1" applyFont="1" applyNumberFormat="1">
      <alignment readingOrder="0" shrinkToFit="0" wrapText="0"/>
    </xf>
    <xf borderId="0" fillId="6" fontId="13" numFmtId="0" xfId="0" applyAlignment="1" applyFont="1">
      <alignment horizontal="left" readingOrder="0" vertical="bottom"/>
    </xf>
    <xf borderId="0" fillId="6" fontId="13" numFmtId="4" xfId="0" applyAlignment="1" applyFont="1" applyNumberFormat="1">
      <alignment readingOrder="0" shrinkToFit="0" wrapText="0"/>
    </xf>
    <xf borderId="0" fillId="7" fontId="30" numFmtId="0" xfId="0" applyAlignment="1" applyFont="1">
      <alignment horizontal="left" readingOrder="0" shrinkToFit="0" vertical="bottom" wrapText="1"/>
    </xf>
    <xf borderId="0" fillId="7" fontId="13" numFmtId="10" xfId="0" applyAlignment="1" applyFont="1" applyNumberFormat="1">
      <alignment horizontal="right" readingOrder="0" vertical="bottom"/>
    </xf>
    <xf borderId="0" fillId="7" fontId="13" numFmtId="4" xfId="0" applyAlignment="1" applyFont="1" applyNumberFormat="1">
      <alignment vertical="bottom"/>
    </xf>
    <xf borderId="0" fillId="7" fontId="13" numFmtId="4" xfId="0" applyAlignment="1" applyFont="1" applyNumberFormat="1">
      <alignment readingOrder="0" vertical="bottom"/>
    </xf>
    <xf borderId="0" fillId="7" fontId="30" numFmtId="4" xfId="0" applyAlignment="1" applyFont="1" applyNumberFormat="1">
      <alignment readingOrder="0" shrinkToFit="0" wrapText="0"/>
    </xf>
    <xf borderId="0" fillId="6" fontId="13" numFmtId="0" xfId="0" applyAlignment="1" applyFont="1">
      <alignment horizontal="left" readingOrder="0" shrinkToFit="0" vertical="bottom" wrapText="1"/>
    </xf>
    <xf borderId="0" fillId="6" fontId="32" numFmtId="4" xfId="0" applyAlignment="1" applyFont="1" applyNumberFormat="1">
      <alignment readingOrder="0" shrinkToFit="0" wrapText="0"/>
    </xf>
    <xf borderId="0" fillId="6" fontId="30" numFmtId="0" xfId="0" applyAlignment="1" applyFont="1">
      <alignment shrinkToFit="0" vertical="bottom" wrapText="0"/>
    </xf>
    <xf borderId="0" fillId="7" fontId="13" numFmtId="9" xfId="0" applyAlignment="1" applyFont="1" applyNumberFormat="1">
      <alignment horizontal="right" readingOrder="0" vertical="bottom"/>
    </xf>
    <xf borderId="0" fillId="7" fontId="30" numFmtId="0" xfId="0" applyAlignment="1" applyFont="1">
      <alignment readingOrder="0" shrinkToFit="0" vertical="bottom" wrapText="0"/>
    </xf>
    <xf borderId="0" fillId="6" fontId="33" numFmtId="0" xfId="0" applyAlignment="1" applyFont="1">
      <alignment readingOrder="0" shrinkToFit="0" vertical="bottom" wrapText="0"/>
    </xf>
    <xf borderId="0" fillId="6" fontId="34" numFmtId="4" xfId="0" applyAlignment="1" applyFont="1" applyNumberFormat="1">
      <alignment readingOrder="0" shrinkToFit="0" vertical="bottom" wrapText="0"/>
    </xf>
    <xf borderId="0" fillId="6" fontId="13" numFmtId="10" xfId="0" applyAlignment="1" applyFont="1" applyNumberFormat="1">
      <alignment horizontal="right" vertical="bottom"/>
    </xf>
    <xf borderId="0" fillId="6" fontId="30" numFmtId="4" xfId="0" applyAlignment="1" applyFont="1" applyNumberFormat="1">
      <alignment shrinkToFit="0" vertical="bottom" wrapText="0"/>
    </xf>
    <xf borderId="0" fillId="8" fontId="35" numFmtId="0" xfId="0" applyAlignment="1" applyFont="1">
      <alignment readingOrder="0" vertical="bottom"/>
    </xf>
    <xf borderId="0" fillId="8" fontId="35" numFmtId="4" xfId="0" applyAlignment="1" applyFont="1" applyNumberFormat="1">
      <alignment horizontal="right" vertical="bottom"/>
    </xf>
    <xf borderId="0" fillId="8" fontId="30" numFmtId="0" xfId="0" applyAlignment="1" applyFont="1">
      <alignment readingOrder="0" vertical="bottom"/>
    </xf>
    <xf borderId="0" fillId="8" fontId="30" numFmtId="0" xfId="0" applyAlignment="1" applyFont="1">
      <alignment readingOrder="0" shrinkToFit="0" vertical="bottom" wrapText="1"/>
    </xf>
    <xf borderId="0" fillId="8" fontId="30" numFmtId="0" xfId="0" applyAlignment="1" applyFont="1">
      <alignment shrinkToFit="0" vertical="bottom" wrapText="0"/>
    </xf>
    <xf borderId="0" fillId="0" fontId="8" numFmtId="0" xfId="0" applyAlignment="1" applyFont="1">
      <alignment shrinkToFit="0" wrapText="0"/>
    </xf>
    <xf borderId="0" fillId="0" fontId="8" numFmtId="165" xfId="0" applyFont="1" applyNumberFormat="1"/>
    <xf borderId="0" fillId="6" fontId="13" numFmtId="2" xfId="0" applyAlignment="1" applyFont="1" applyNumberFormat="1">
      <alignment horizontal="right" readingOrder="0" vertical="bottom"/>
    </xf>
    <xf borderId="0" fillId="6" fontId="35" numFmtId="0" xfId="0" applyAlignment="1" applyFont="1">
      <alignment readingOrder="0" vertical="bottom"/>
    </xf>
    <xf borderId="0" fillId="6" fontId="35" numFmtId="4" xfId="0" applyAlignment="1" applyFont="1" applyNumberFormat="1">
      <alignment horizontal="right" vertical="bottom"/>
    </xf>
    <xf borderId="0" fillId="5" fontId="10" numFmtId="0" xfId="0" applyAlignment="1" applyFont="1">
      <alignment shrinkToFit="0" vertical="bottom" wrapText="1"/>
    </xf>
    <xf borderId="0" fillId="7" fontId="36" numFmtId="0" xfId="0" applyAlignment="1" applyFont="1">
      <alignment readingOrder="0"/>
    </xf>
    <xf borderId="0" fillId="7" fontId="8" numFmtId="4" xfId="0" applyAlignment="1" applyFont="1" applyNumberFormat="1">
      <alignment vertical="bottom"/>
    </xf>
    <xf borderId="0" fillId="7" fontId="6" numFmtId="0" xfId="0" applyAlignment="1" applyFont="1">
      <alignment readingOrder="0" vertical="bottom"/>
    </xf>
    <xf borderId="0" fillId="7" fontId="8" numFmtId="0" xfId="0" applyAlignment="1" applyFont="1">
      <alignment vertical="bottom"/>
    </xf>
    <xf borderId="0" fillId="7" fontId="8" numFmtId="0" xfId="0" applyAlignment="1" applyFont="1">
      <alignment shrinkToFit="0" vertical="bottom" wrapText="1"/>
    </xf>
    <xf borderId="0" fillId="6" fontId="6" numFmtId="4" xfId="0" applyAlignment="1" applyFont="1" applyNumberFormat="1">
      <alignment vertical="bottom"/>
    </xf>
    <xf borderId="0" fillId="6" fontId="6" numFmtId="0" xfId="0" applyAlignment="1" applyFont="1">
      <alignment readingOrder="0" vertical="bottom"/>
    </xf>
    <xf borderId="0" fillId="6" fontId="37" numFmtId="0" xfId="0" applyAlignment="1" applyFont="1">
      <alignment readingOrder="0"/>
    </xf>
    <xf borderId="0" fillId="6" fontId="8" numFmtId="0" xfId="0" applyFont="1"/>
    <xf borderId="0" fillId="7" fontId="8" numFmtId="0" xfId="0" applyAlignment="1" applyFont="1">
      <alignment readingOrder="0" vertical="bottom"/>
    </xf>
    <xf borderId="0" fillId="7" fontId="6" numFmtId="4" xfId="0" applyAlignment="1" applyFont="1" applyNumberFormat="1">
      <alignment horizontal="right" vertical="bottom"/>
    </xf>
    <xf borderId="0" fillId="7" fontId="8" numFmtId="0" xfId="0" applyAlignment="1" applyFont="1">
      <alignment vertical="bottom"/>
    </xf>
    <xf borderId="0" fillId="0" fontId="6" numFmtId="4" xfId="0" applyAlignment="1" applyFont="1" applyNumberFormat="1">
      <alignment horizontal="right" vertical="bottom"/>
    </xf>
    <xf borderId="0" fillId="6" fontId="6" numFmtId="0" xfId="0" applyAlignment="1" applyFont="1">
      <alignment vertical="bottom"/>
    </xf>
    <xf borderId="0" fillId="0" fontId="38" numFmtId="4" xfId="0" applyAlignment="1" applyFont="1" applyNumberFormat="1">
      <alignment readingOrder="0" vertical="bottom"/>
    </xf>
    <xf borderId="0" fillId="6" fontId="6" numFmtId="4" xfId="0" applyAlignment="1" applyFont="1" applyNumberFormat="1">
      <alignment horizontal="right" readingOrder="0" vertical="bottom"/>
    </xf>
    <xf borderId="0" fillId="6" fontId="39" numFmtId="0" xfId="0" applyAlignment="1" applyFont="1">
      <alignment readingOrder="0" vertical="bottom"/>
    </xf>
    <xf borderId="0" fillId="6" fontId="8" numFmtId="4" xfId="0" applyAlignment="1" applyFont="1" applyNumberFormat="1">
      <alignment horizontal="left" readingOrder="0" vertical="bottom"/>
    </xf>
    <xf borderId="0" fillId="9" fontId="6" numFmtId="0" xfId="0" applyAlignment="1" applyFont="1">
      <alignment readingOrder="0" vertical="bottom"/>
    </xf>
    <xf borderId="0" fillId="9" fontId="6" numFmtId="4" xfId="0" applyAlignment="1" applyFont="1" applyNumberFormat="1">
      <alignment horizontal="right" readingOrder="0" vertical="bottom"/>
    </xf>
    <xf borderId="0" fillId="9" fontId="40" numFmtId="0" xfId="0" applyAlignment="1" applyFont="1">
      <alignment readingOrder="0" shrinkToFit="0" vertical="bottom" wrapText="1"/>
    </xf>
    <xf borderId="0" fillId="7" fontId="8" numFmtId="4" xfId="0" applyAlignment="1" applyFont="1" applyNumberFormat="1">
      <alignment horizontal="right" vertical="bottom"/>
    </xf>
    <xf borderId="0" fillId="7" fontId="6" numFmtId="0" xfId="0" applyAlignment="1" applyFont="1">
      <alignment shrinkToFit="0" vertical="bottom" wrapText="1"/>
    </xf>
    <xf borderId="0" fillId="6" fontId="6" numFmtId="4" xfId="0" applyAlignment="1" applyFont="1" applyNumberFormat="1">
      <alignment horizontal="right" vertical="bottom"/>
    </xf>
    <xf borderId="0" fillId="6" fontId="6" numFmtId="0" xfId="0" applyAlignment="1" applyFont="1">
      <alignment shrinkToFit="0" vertical="bottom" wrapText="1"/>
    </xf>
    <xf borderId="0" fillId="6" fontId="6" numFmtId="4" xfId="0" applyAlignment="1" applyFont="1" applyNumberFormat="1">
      <alignment shrinkToFit="0" vertical="bottom" wrapText="1"/>
    </xf>
    <xf borderId="0" fillId="8" fontId="2" numFmtId="0" xfId="0" applyAlignment="1" applyFont="1">
      <alignment readingOrder="0" vertical="bottom"/>
    </xf>
    <xf borderId="0" fillId="8" fontId="2" numFmtId="4" xfId="0" applyAlignment="1" applyFont="1" applyNumberFormat="1">
      <alignment horizontal="right" vertical="bottom"/>
    </xf>
    <xf borderId="0" fillId="8" fontId="8" numFmtId="0" xfId="0" applyAlignment="1" applyFont="1">
      <alignment readingOrder="0" vertical="bottom"/>
    </xf>
    <xf borderId="0" fillId="8" fontId="8" numFmtId="0" xfId="0" applyAlignment="1" applyFont="1">
      <alignment vertical="bottom"/>
    </xf>
    <xf borderId="0" fillId="8" fontId="8" numFmtId="0" xfId="0" applyAlignment="1" applyFont="1">
      <alignment shrinkToFit="0" vertical="bottom" wrapText="1"/>
    </xf>
    <xf borderId="0" fillId="0" fontId="8" numFmtId="4" xfId="0" applyAlignment="1" applyFont="1" applyNumberFormat="1">
      <alignment readingOrder="0"/>
    </xf>
    <xf borderId="0" fillId="0" fontId="41" numFmtId="0" xfId="0" applyAlignment="1" applyFont="1">
      <alignment readingOrder="0" vertical="bottom"/>
    </xf>
    <xf borderId="0" fillId="0" fontId="42" numFmtId="0" xfId="0" applyAlignment="1" applyFont="1">
      <alignment vertical="bottom"/>
    </xf>
    <xf borderId="0" fillId="10" fontId="41" numFmtId="0" xfId="0" applyAlignment="1" applyFill="1" applyFont="1">
      <alignment shrinkToFit="0" vertical="bottom" wrapText="0"/>
    </xf>
    <xf borderId="0" fillId="10" fontId="42" numFmtId="0" xfId="0" applyAlignment="1" applyFont="1">
      <alignment horizontal="right" vertical="bottom"/>
    </xf>
    <xf borderId="0" fillId="10" fontId="42" numFmtId="0" xfId="0" applyAlignment="1" applyFont="1">
      <alignment shrinkToFit="0" vertical="bottom" wrapText="0"/>
    </xf>
    <xf borderId="0" fillId="10" fontId="42" numFmtId="0" xfId="0" applyAlignment="1" applyFont="1">
      <alignment readingOrder="0" shrinkToFit="0" vertical="bottom" wrapText="0"/>
    </xf>
    <xf borderId="0" fillId="0" fontId="42" numFmtId="0" xfId="0" applyAlignment="1" applyFont="1">
      <alignment horizontal="right" vertical="bottom"/>
    </xf>
    <xf borderId="0" fillId="0" fontId="43" numFmtId="0" xfId="0" applyAlignment="1" applyFont="1">
      <alignment horizontal="left" readingOrder="0" vertical="bottom"/>
    </xf>
    <xf borderId="0" fillId="0" fontId="42" numFmtId="0" xfId="0" applyAlignment="1" applyFont="1">
      <alignment readingOrder="0" vertical="bottom"/>
    </xf>
    <xf borderId="0" fillId="5" fontId="44" numFmtId="0" xfId="0" applyAlignment="1" applyFont="1">
      <alignment readingOrder="0" vertical="bottom"/>
    </xf>
    <xf borderId="0" fillId="5" fontId="45" numFmtId="0" xfId="0" applyAlignment="1" applyFont="1">
      <alignment horizontal="right" vertical="bottom"/>
    </xf>
    <xf borderId="0" fillId="5" fontId="45" numFmtId="0" xfId="0" applyAlignment="1" applyFont="1">
      <alignment readingOrder="0" vertical="bottom"/>
    </xf>
    <xf borderId="0" fillId="0" fontId="41" numFmtId="0" xfId="0" applyAlignment="1" applyFont="1">
      <alignment vertical="bottom"/>
    </xf>
    <xf borderId="0" fillId="11" fontId="42" numFmtId="4" xfId="0" applyAlignment="1" applyFill="1" applyFont="1" applyNumberFormat="1">
      <alignment vertical="bottom"/>
    </xf>
    <xf borderId="0" fillId="11" fontId="42" numFmtId="4" xfId="0" applyAlignment="1" applyFont="1" applyNumberFormat="1">
      <alignment readingOrder="0" vertical="bottom"/>
    </xf>
    <xf borderId="0" fillId="0" fontId="42" numFmtId="4" xfId="0" applyAlignment="1" applyFont="1" applyNumberFormat="1">
      <alignment vertical="bottom"/>
    </xf>
    <xf borderId="0" fillId="12" fontId="42" numFmtId="4" xfId="0" applyAlignment="1" applyFill="1" applyFont="1" applyNumberFormat="1">
      <alignment horizontal="right" vertical="bottom"/>
    </xf>
    <xf borderId="0" fillId="13" fontId="42" numFmtId="4" xfId="0" applyAlignment="1" applyFill="1" applyFont="1" applyNumberFormat="1">
      <alignment horizontal="right" vertical="bottom"/>
    </xf>
    <xf borderId="0" fillId="13" fontId="42" numFmtId="4" xfId="0" applyAlignment="1" applyFont="1" applyNumberFormat="1">
      <alignment vertical="bottom"/>
    </xf>
    <xf borderId="0" fillId="12" fontId="42" numFmtId="166" xfId="0" applyAlignment="1" applyFont="1" applyNumberFormat="1">
      <alignment horizontal="right" vertical="bottom"/>
    </xf>
    <xf borderId="0" fillId="0" fontId="42" numFmtId="166" xfId="0" applyAlignment="1" applyFont="1" applyNumberFormat="1">
      <alignment vertical="bottom"/>
    </xf>
    <xf borderId="0" fillId="0" fontId="42" numFmtId="166" xfId="0" applyAlignment="1" applyFont="1" applyNumberFormat="1">
      <alignment readingOrder="0" vertical="bottom"/>
    </xf>
    <xf borderId="0" fillId="0" fontId="42" numFmtId="4" xfId="0" applyAlignment="1" applyFont="1" applyNumberFormat="1">
      <alignment vertical="top"/>
    </xf>
    <xf borderId="0" fillId="13" fontId="42" numFmtId="166" xfId="0" applyAlignment="1" applyFont="1" applyNumberFormat="1">
      <alignment horizontal="right" vertical="bottom"/>
    </xf>
    <xf borderId="0" fillId="14" fontId="44" numFmtId="0" xfId="0" applyAlignment="1" applyFill="1" applyFont="1">
      <alignment readingOrder="0" vertical="bottom"/>
    </xf>
    <xf borderId="0" fillId="14" fontId="45" numFmtId="0" xfId="0" applyAlignment="1" applyFont="1">
      <alignment horizontal="right" vertical="bottom"/>
    </xf>
    <xf borderId="0" fillId="14" fontId="45" numFmtId="0" xfId="0" applyAlignment="1" applyFont="1">
      <alignment readingOrder="0" vertical="bottom"/>
    </xf>
    <xf borderId="0" fillId="0" fontId="42" numFmtId="2" xfId="0" applyAlignment="1" applyFont="1" applyNumberFormat="1">
      <alignment vertical="bottom"/>
    </xf>
    <xf borderId="0" fillId="0" fontId="42" numFmtId="2" xfId="0" applyAlignment="1" applyFont="1" applyNumberFormat="1">
      <alignment horizontal="right" vertical="bottom"/>
    </xf>
    <xf borderId="0" fillId="0" fontId="46" numFmtId="0" xfId="0" applyAlignment="1" applyFont="1">
      <alignment vertical="top"/>
    </xf>
    <xf borderId="0" fillId="0" fontId="42" numFmtId="167" xfId="0" applyAlignment="1" applyFont="1" applyNumberFormat="1">
      <alignment horizontal="right" vertical="bottom"/>
    </xf>
    <xf borderId="0" fillId="0" fontId="47" numFmtId="0" xfId="0" applyAlignment="1" applyFont="1">
      <alignment readingOrder="0" shrinkToFit="0" vertical="bottom" wrapText="0"/>
    </xf>
    <xf borderId="0" fillId="0" fontId="42" numFmtId="166" xfId="0" applyAlignment="1" applyFont="1" applyNumberFormat="1">
      <alignment horizontal="right" vertical="bottom"/>
    </xf>
    <xf borderId="0" fillId="0" fontId="42" numFmtId="0" xfId="0" applyAlignment="1" applyFont="1">
      <alignment vertical="top"/>
    </xf>
    <xf borderId="0" fillId="0" fontId="48" numFmtId="0" xfId="0" applyAlignment="1" applyFont="1">
      <alignment readingOrder="0" vertical="bottom"/>
    </xf>
    <xf borderId="0" fillId="5" fontId="10" numFmtId="0" xfId="0" applyAlignment="1" applyFont="1">
      <alignment horizontal="left" readingOrder="0" vertical="bottom"/>
    </xf>
    <xf borderId="0" fillId="0" fontId="49" numFmtId="0" xfId="0" applyFont="1"/>
    <xf borderId="0" fillId="6" fontId="6" numFmtId="0" xfId="0" applyAlignment="1" applyFont="1">
      <alignment horizontal="right" readingOrder="0" vertical="bottom"/>
    </xf>
    <xf borderId="0" fillId="0" fontId="49" numFmtId="0" xfId="0" applyAlignment="1" applyFont="1">
      <alignment readingOrder="0"/>
    </xf>
    <xf borderId="0" fillId="0" fontId="50" numFmtId="0" xfId="0" applyAlignment="1" applyFont="1">
      <alignment horizontal="right"/>
    </xf>
    <xf borderId="0" fillId="6" fontId="6" numFmtId="0" xfId="0" applyAlignment="1" applyFont="1">
      <alignment horizontal="left" readingOrder="0" vertical="bottom"/>
    </xf>
    <xf borderId="0" fillId="6" fontId="6" numFmtId="168" xfId="0" applyAlignment="1" applyFont="1" applyNumberFormat="1">
      <alignment horizontal="right" readingOrder="0" shrinkToFit="0" vertical="bottom" wrapText="0"/>
    </xf>
    <xf borderId="0" fillId="0" fontId="51" numFmtId="0" xfId="0" applyAlignment="1" applyFont="1">
      <alignment readingOrder="0"/>
    </xf>
    <xf borderId="0" fillId="9" fontId="2" numFmtId="0" xfId="0" applyAlignment="1" applyFont="1">
      <alignment horizontal="left" readingOrder="0" vertical="bottom"/>
    </xf>
    <xf borderId="0" fillId="9" fontId="2" numFmtId="168" xfId="0" applyAlignment="1" applyFont="1" applyNumberFormat="1">
      <alignment horizontal="right" readingOrder="0" vertical="bottom"/>
    </xf>
    <xf borderId="0" fillId="9" fontId="52" numFmtId="0" xfId="0" applyAlignment="1" applyFont="1">
      <alignment readingOrder="0"/>
    </xf>
    <xf borderId="0" fillId="9" fontId="49" numFmtId="0" xfId="0" applyFont="1"/>
    <xf borderId="0" fillId="9" fontId="50" numFmtId="0" xfId="0" applyAlignment="1" applyFont="1">
      <alignment horizontal="right"/>
    </xf>
    <xf borderId="0" fillId="0" fontId="52" numFmtId="0" xfId="0" applyFont="1"/>
    <xf borderId="0" fillId="0" fontId="53" numFmtId="0" xfId="0" applyFont="1"/>
    <xf borderId="0" fillId="0" fontId="54" numFmtId="0" xfId="0" applyAlignment="1" applyFont="1">
      <alignment horizontal="right" readingOrder="0"/>
    </xf>
    <xf borderId="4" fillId="0" fontId="50" numFmtId="0" xfId="0" applyAlignment="1" applyBorder="1" applyFont="1">
      <alignment horizontal="center" shrinkToFit="0" vertical="center" wrapText="1"/>
    </xf>
    <xf borderId="5" fillId="15" fontId="50" numFmtId="0" xfId="0" applyAlignment="1" applyBorder="1" applyFill="1" applyFont="1">
      <alignment horizontal="center" shrinkToFit="0" wrapText="1"/>
    </xf>
    <xf borderId="6" fillId="0" fontId="7" numFmtId="0" xfId="0" applyBorder="1" applyFont="1"/>
    <xf borderId="7" fillId="0" fontId="7" numFmtId="0" xfId="0" applyBorder="1" applyFont="1"/>
    <xf borderId="8" fillId="0" fontId="7" numFmtId="0" xfId="0" applyBorder="1" applyFont="1"/>
    <xf borderId="9" fillId="0" fontId="50" numFmtId="0" xfId="0" applyAlignment="1" applyBorder="1" applyFont="1">
      <alignment horizontal="center" vertical="center"/>
    </xf>
    <xf borderId="10" fillId="0" fontId="50" numFmtId="0" xfId="0" applyAlignment="1" applyBorder="1" applyFont="1">
      <alignment horizontal="center" vertical="center"/>
    </xf>
    <xf borderId="6" fillId="0" fontId="50" numFmtId="3" xfId="0" applyAlignment="1" applyBorder="1" applyFont="1" applyNumberFormat="1">
      <alignment horizontal="center" shrinkToFit="0" vertical="center" wrapText="1"/>
    </xf>
    <xf borderId="0" fillId="0" fontId="49" numFmtId="3" xfId="0" applyFont="1" applyNumberFormat="1"/>
    <xf borderId="0" fillId="0" fontId="50" numFmtId="0" xfId="0" applyAlignment="1" applyFont="1">
      <alignment horizontal="center"/>
    </xf>
    <xf borderId="11" fillId="0" fontId="50" numFmtId="167" xfId="0" applyAlignment="1" applyBorder="1" applyFont="1" applyNumberFormat="1">
      <alignment horizontal="right"/>
    </xf>
    <xf borderId="0" fillId="0" fontId="50" numFmtId="167" xfId="0" applyAlignment="1" applyFont="1" applyNumberFormat="1">
      <alignment horizontal="right"/>
    </xf>
    <xf borderId="12" fillId="0" fontId="50" numFmtId="167" xfId="0" applyAlignment="1" applyBorder="1" applyFont="1" applyNumberFormat="1">
      <alignment horizontal="right"/>
    </xf>
    <xf borderId="0" fillId="0" fontId="50" numFmtId="0" xfId="0" applyFont="1"/>
    <xf borderId="13" fillId="15" fontId="50" numFmtId="167" xfId="0" applyBorder="1" applyFont="1" applyNumberFormat="1"/>
    <xf borderId="13" fillId="15" fontId="50" numFmtId="167" xfId="0" applyAlignment="1" applyBorder="1" applyFont="1" applyNumberFormat="1">
      <alignment horizontal="right"/>
    </xf>
    <xf borderId="12" fillId="0" fontId="50" numFmtId="167" xfId="0" applyBorder="1" applyFont="1" applyNumberFormat="1"/>
    <xf borderId="14" fillId="0" fontId="50" numFmtId="0" xfId="0" applyAlignment="1" applyBorder="1" applyFont="1">
      <alignment horizontal="center"/>
    </xf>
    <xf borderId="14" fillId="0" fontId="50" numFmtId="167" xfId="0" applyAlignment="1" applyBorder="1" applyFont="1" applyNumberFormat="1">
      <alignment horizontal="right"/>
    </xf>
    <xf borderId="15" fillId="0" fontId="50" numFmtId="0" xfId="0" applyAlignment="1" applyBorder="1" applyFont="1">
      <alignment horizontal="center"/>
    </xf>
    <xf borderId="16" fillId="0" fontId="50" numFmtId="167" xfId="0" applyAlignment="1" applyBorder="1" applyFont="1" applyNumberFormat="1">
      <alignment horizontal="right"/>
    </xf>
    <xf borderId="16" fillId="0" fontId="50" numFmtId="167" xfId="0" applyBorder="1" applyFont="1" applyNumberFormat="1"/>
    <xf borderId="16" fillId="9" fontId="50" numFmtId="167" xfId="0" applyBorder="1" applyFont="1" applyNumberFormat="1"/>
    <xf borderId="17" fillId="0" fontId="50" numFmtId="3" xfId="0" applyAlignment="1" applyBorder="1" applyFont="1" applyNumberFormat="1">
      <alignment horizontal="center" shrinkToFit="0" vertical="center" wrapText="1"/>
    </xf>
    <xf borderId="17" fillId="0" fontId="7" numFmtId="0" xfId="0" applyBorder="1" applyFont="1"/>
    <xf borderId="12" fillId="9" fontId="50" numFmtId="167" xfId="0" applyBorder="1" applyFont="1" applyNumberFormat="1"/>
    <xf borderId="18" fillId="15" fontId="55" numFmtId="167" xfId="0" applyBorder="1" applyFont="1" applyNumberFormat="1"/>
    <xf borderId="18" fillId="15" fontId="49" numFmtId="0" xfId="0" applyBorder="1" applyFont="1"/>
    <xf borderId="0" fillId="7" fontId="30" numFmtId="0" xfId="0" applyAlignment="1" applyFont="1">
      <alignment readingOrder="0" vertical="bottom"/>
    </xf>
    <xf borderId="0" fillId="7" fontId="13" numFmtId="2" xfId="0" applyAlignment="1" applyFont="1" applyNumberFormat="1">
      <alignment horizontal="right" readingOrder="0"/>
    </xf>
    <xf borderId="0" fillId="7" fontId="30" numFmtId="4" xfId="0" applyAlignment="1" applyFont="1" applyNumberFormat="1">
      <alignment readingOrder="0" shrinkToFit="0" wrapText="1"/>
    </xf>
    <xf borderId="0" fillId="6" fontId="13" numFmtId="2" xfId="0" applyAlignment="1" applyFont="1" applyNumberFormat="1">
      <alignment horizontal="right" readingOrder="0"/>
    </xf>
    <xf borderId="0" fillId="6" fontId="30" numFmtId="0" xfId="0" applyAlignment="1" applyFont="1">
      <alignment readingOrder="0" shrinkToFit="0" vertical="bottom" wrapText="1"/>
    </xf>
    <xf borderId="0" fillId="6" fontId="56" numFmtId="4" xfId="0" applyAlignment="1" applyFont="1" applyNumberFormat="1">
      <alignment readingOrder="0" shrinkToFit="0" wrapText="1"/>
    </xf>
    <xf borderId="0" fillId="9" fontId="13" numFmtId="0" xfId="0" applyAlignment="1" applyFont="1">
      <alignment readingOrder="0" vertical="bottom"/>
    </xf>
    <xf borderId="0" fillId="9" fontId="13" numFmtId="2" xfId="0" applyAlignment="1" applyFont="1" applyNumberFormat="1">
      <alignment horizontal="right" readingOrder="0"/>
    </xf>
    <xf borderId="0" fillId="9" fontId="30" numFmtId="0" xfId="0" applyAlignment="1" applyFont="1">
      <alignment readingOrder="0" shrinkToFit="0" vertical="bottom" wrapText="1"/>
    </xf>
    <xf borderId="0" fillId="9" fontId="57" numFmtId="4" xfId="0" applyAlignment="1" applyFont="1" applyNumberFormat="1">
      <alignment readingOrder="0" shrinkToFit="0" wrapText="1"/>
    </xf>
    <xf borderId="0" fillId="8" fontId="13" numFmtId="0" xfId="0" applyAlignment="1" applyFont="1">
      <alignment readingOrder="0" vertical="bottom"/>
    </xf>
    <xf borderId="0" fillId="8" fontId="13" numFmtId="2" xfId="0" applyAlignment="1" applyFont="1" applyNumberFormat="1">
      <alignment horizontal="right" readingOrder="0"/>
    </xf>
    <xf borderId="0" fillId="8" fontId="58" numFmtId="4" xfId="0" applyAlignment="1" applyFont="1" applyNumberFormat="1">
      <alignment readingOrder="0" shrinkToFit="0" wrapText="1"/>
    </xf>
    <xf borderId="19" fillId="0" fontId="59" numFmtId="0" xfId="0" applyAlignment="1" applyBorder="1" applyFont="1">
      <alignment shrinkToFit="0" vertical="top" wrapText="1"/>
    </xf>
    <xf borderId="19" fillId="0" fontId="59" numFmtId="0" xfId="0" applyAlignment="1" applyBorder="1" applyFont="1">
      <alignment shrinkToFit="0" vertical="top" wrapText="1"/>
    </xf>
    <xf borderId="19" fillId="0" fontId="59" numFmtId="0" xfId="0" applyAlignment="1" applyBorder="1" applyFont="1">
      <alignment vertical="top"/>
    </xf>
    <xf borderId="19" fillId="0" fontId="42" numFmtId="0" xfId="0" applyAlignment="1" applyBorder="1" applyFont="1">
      <alignment vertical="top"/>
    </xf>
    <xf borderId="0" fillId="0" fontId="59" numFmtId="0" xfId="0" applyAlignment="1" applyFont="1">
      <alignment shrinkToFit="0" vertical="top" wrapText="1"/>
    </xf>
    <xf borderId="0" fillId="0" fontId="60" numFmtId="9" xfId="0" applyAlignment="1" applyFont="1" applyNumberFormat="1">
      <alignment horizontal="right" shrinkToFit="0" vertical="top" wrapText="1"/>
    </xf>
    <xf borderId="0" fillId="0" fontId="42" numFmtId="0" xfId="0" applyAlignment="1" applyFont="1">
      <alignment shrinkToFit="0" vertical="top" wrapText="1"/>
    </xf>
    <xf borderId="0" fillId="0" fontId="60" numFmtId="0" xfId="0" applyAlignment="1" applyFont="1">
      <alignment shrinkToFit="0" vertical="top" wrapText="1"/>
    </xf>
    <xf borderId="0" fillId="0" fontId="61" numFmtId="0" xfId="0" applyAlignment="1" applyFont="1">
      <alignment shrinkToFit="0" vertical="top" wrapText="0"/>
    </xf>
    <xf borderId="0" fillId="0" fontId="42" numFmtId="167" xfId="0" applyAlignment="1" applyFont="1" applyNumberFormat="1">
      <alignment horizontal="right" shrinkToFit="0" vertical="top" wrapText="1"/>
    </xf>
    <xf borderId="0" fillId="0" fontId="60" numFmtId="0" xfId="0" applyAlignment="1" applyFont="1">
      <alignment horizontal="right" shrinkToFit="0" vertical="top" wrapText="1"/>
    </xf>
    <xf borderId="0" fillId="0" fontId="41" numFmtId="0" xfId="0" applyAlignment="1" applyFont="1">
      <alignment shrinkToFit="0" vertical="top" wrapText="1"/>
    </xf>
    <xf borderId="0" fillId="0" fontId="42" numFmtId="0" xfId="0" applyAlignment="1" applyFont="1">
      <alignment horizontal="right" shrinkToFit="0" vertical="top" wrapText="1"/>
    </xf>
    <xf borderId="0" fillId="0" fontId="42" numFmtId="1" xfId="0" applyAlignment="1" applyFont="1" applyNumberFormat="1">
      <alignment horizontal="right" shrinkToFit="0" vertical="top" wrapText="1"/>
    </xf>
    <xf borderId="0" fillId="0" fontId="62" numFmtId="0" xfId="0" applyAlignment="1" applyFont="1">
      <alignment shrinkToFit="0" vertical="top" wrapText="1"/>
    </xf>
    <xf borderId="19" fillId="0" fontId="41" numFmtId="0" xfId="0" applyAlignment="1" applyBorder="1" applyFont="1">
      <alignment shrinkToFit="0" vertical="top" wrapText="1"/>
    </xf>
    <xf borderId="19" fillId="0" fontId="42" numFmtId="9" xfId="0" applyAlignment="1" applyBorder="1" applyFont="1" applyNumberFormat="1">
      <alignment vertical="top"/>
    </xf>
    <xf borderId="0" fillId="0" fontId="41" numFmtId="166" xfId="0" applyAlignment="1" applyFont="1" applyNumberFormat="1">
      <alignment horizontal="right" shrinkToFit="0" vertical="top" wrapText="1"/>
    </xf>
    <xf borderId="0" fillId="0" fontId="41" numFmtId="0" xfId="0" applyAlignment="1" applyFont="1">
      <alignment horizontal="right" shrinkToFit="0" vertical="top" wrapText="1"/>
    </xf>
    <xf borderId="0" fillId="0" fontId="42" numFmtId="0" xfId="0" applyAlignment="1" applyFont="1">
      <alignment shrinkToFit="0" vertical="bottom" wrapText="1"/>
    </xf>
    <xf borderId="0" fillId="0" fontId="42" numFmtId="0" xfId="0" applyAlignment="1" applyFont="1">
      <alignment horizontal="right" vertical="top"/>
    </xf>
    <xf borderId="0" fillId="0" fontId="63" numFmtId="0" xfId="0" applyAlignment="1" applyFont="1">
      <alignment shrinkToFit="0" vertical="top" wrapText="0"/>
    </xf>
    <xf borderId="19" fillId="0" fontId="42" numFmtId="0" xfId="0" applyAlignment="1" applyBorder="1" applyFont="1">
      <alignment horizontal="right" shrinkToFit="0" vertical="top" wrapText="1"/>
    </xf>
    <xf borderId="19" fillId="0" fontId="42" numFmtId="0" xfId="0" applyAlignment="1" applyBorder="1" applyFont="1">
      <alignment shrinkToFit="0" vertical="top" wrapText="1"/>
    </xf>
    <xf borderId="0" fillId="0" fontId="42"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Az4GNG84yHzHXLzOsAWmIJFOQnI-MQPlRukfMw32HDo/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vizhub.healthdata.org/gbd-results/" TargetMode="External"/><Relationship Id="rId2" Type="http://schemas.openxmlformats.org/officeDocument/2006/relationships/hyperlink" Target="https://vizhub.healthdata.org/gbd-results/" TargetMode="External"/><Relationship Id="rId3" Type="http://schemas.openxmlformats.org/officeDocument/2006/relationships/hyperlink" Target="https://tobaccocontrol.bmj.com/content/27/1/58" TargetMode="External"/><Relationship Id="rId4" Type="http://schemas.openxmlformats.org/officeDocument/2006/relationships/hyperlink" Target="https://www.czso.cz/documents/10180/192867510/26000522k1.pdf/a5168598-3c1a-4ae4-847a-090aa655bc12?version=1.1" TargetMode="External"/><Relationship Id="rId5" Type="http://schemas.openxmlformats.org/officeDocument/2006/relationships/hyperlink" Target="https://szu.cz/wp-content/uploads/2023/03/Vyvoj-prevalence-kuractvi-v-dospele-populaci-CR.-Nazory-a-postoje-obcanu-CR-k-problematice-koureni-obdobi-1997-2011.pdf" TargetMode="External"/><Relationship Id="rId6" Type="http://schemas.openxmlformats.org/officeDocument/2006/relationships/hyperlink" Target="https://www.mzcr.cz/tiskove-centrum-mz/vysledky-narodniho-vyzkumu-szu-o-uzivani-tabaku-v-cr-potvrdily-ze-ceskych-kuraku-ubyva-povedomi-o-zdravotnich-rizicich-koureni-se-zvysilo/"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tobaccocontrol.bmj.com/content/27/1/58" TargetMode="External"/><Relationship Id="rId2" Type="http://schemas.openxmlformats.org/officeDocument/2006/relationships/hyperlink" Target="https://www.canada.ca/content/dam/hc-sc/documents/services/publications/healthy-living/costs-tobacco-use-canada-2012/Costs-of-Tobacco-Use-in-Canada-2012-eng.pdf" TargetMode="External"/><Relationship Id="rId3" Type="http://schemas.openxmlformats.org/officeDocument/2006/relationships/hyperlink" Target="https://nadk.flinders.edu.au/application/files/3013/8551/1279/Collins__Lapsley_Report.pdf" TargetMode="External"/><Relationship Id="rId4" Type="http://schemas.openxmlformats.org/officeDocument/2006/relationships/hyperlink" Target="https://hygiena.szu.cz/pdfs/hyg/2007/04/05.pdf" TargetMode="External"/><Relationship Id="rId11" Type="http://schemas.openxmlformats.org/officeDocument/2006/relationships/hyperlink" Target="https://www.drogy-info.cz/publikace/vyrocni-zpravy/zprava-o-tabakovych-nikotinovych-a-souvisejicich-vyrobcich-v-ceske-republice-2021/" TargetMode="External"/><Relationship Id="rId10" Type="http://schemas.openxmlformats.org/officeDocument/2006/relationships/hyperlink" Target="https://szu.cz/odborna-centra-a-pracoviste/centrum-podpory-verejneho-zdravi/tabak-a-alkohol/nauta/" TargetMode="External"/><Relationship Id="rId12" Type="http://schemas.openxmlformats.org/officeDocument/2006/relationships/drawing" Target="../drawings/drawing3.xml"/><Relationship Id="rId9" Type="http://schemas.openxmlformats.org/officeDocument/2006/relationships/hyperlink" Target="https://szu.cz/odborna-centra-a-pracoviste/centrum-podpory-verejneho-zdravi/tabak-a-alkohol/gyts/" TargetMode="External"/><Relationship Id="rId5" Type="http://schemas.openxmlformats.org/officeDocument/2006/relationships/hyperlink" Target="https://www.adiktologie.cz/spolecenske-naklady-uzivani-alkoholu-tabaku-a-nelegalnich-drog-v-cr-2007" TargetMode="External"/><Relationship Id="rId6" Type="http://schemas.openxmlformats.org/officeDocument/2006/relationships/hyperlink" Target="https://health.ec.europa.eu/system/files/2016-11/tobacco_liability_final_en_0.pdf" TargetMode="External"/><Relationship Id="rId7" Type="http://schemas.openxmlformats.org/officeDocument/2006/relationships/hyperlink" Target="https://iris.who.int/bitstream/handle/10665/44596/9789241501576_eng.pdf" TargetMode="External"/><Relationship Id="rId8" Type="http://schemas.openxmlformats.org/officeDocument/2006/relationships/hyperlink" Target="https://vizhub.healthdata.org/gbd-result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health.ec.europa.eu/system/files/2016-11/tobacco_liability_final_en_0.pdf" TargetMode="External"/><Relationship Id="rId2" Type="http://schemas.openxmlformats.org/officeDocument/2006/relationships/hyperlink" Target="https://szu.cz/wp-content/uploads/2023/03/Vyvoj-prevalence-kuractvi-v-dospele-populaci-CR.-Nazory-a-postoje-obcanu-CR-k-problematice-koureni-obdobi-1997-2011.pdf" TargetMode="External"/><Relationship Id="rId3" Type="http://schemas.openxmlformats.org/officeDocument/2006/relationships/hyperlink" Target="https://www.mzcr.cz/tiskove-centrum-mz/vysledky-narodniho-vyzkumu-szu-o-uzivani-tabaku-v-cr-potvrdily-ze-ceskych-kuraku-ubyva-povedomi-o-zdravotnich-rizicich-koureni-se-zvysilo/"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vizhub.healthdata.org/gbd-results/" TargetMode="External"/><Relationship Id="rId2" Type="http://schemas.openxmlformats.org/officeDocument/2006/relationships/hyperlink" Target="https://vizhub.healthdata.org/gbd-results/" TargetMode="External"/><Relationship Id="rId3" Type="http://schemas.openxmlformats.org/officeDocument/2006/relationships/hyperlink" Target="https://www.oecd-ilibrary.org/environment/the-rising-cost-of-ambient-air-pollution-thus-far-in-the-21st-century_d1b2b844-en" TargetMode="External"/><Relationship Id="rId4" Type="http://schemas.openxmlformats.org/officeDocument/2006/relationships/hyperlink" Target="https://www.scitani.cz/vekova-struktura"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 Type="http://schemas.openxmlformats.org/officeDocument/2006/relationships/hyperlink" Target="https://stats.oecd.org/index.aspx?lang=en" TargetMode="External"/><Relationship Id="rId10" Type="http://schemas.openxmlformats.org/officeDocument/2006/relationships/hyperlink" Target="https://stats.oecd.org/index.aspx?lang=en" TargetMode="External"/><Relationship Id="rId13" Type="http://schemas.openxmlformats.org/officeDocument/2006/relationships/hyperlink" Target="https://stats.oecd.org/index.aspx?lang=en" TargetMode="External"/><Relationship Id="rId12" Type="http://schemas.openxmlformats.org/officeDocument/2006/relationships/hyperlink" Target="https://stats.oecd.org/index.aspx?lang=en" TargetMode="External"/><Relationship Id="rId1" Type="http://schemas.openxmlformats.org/officeDocument/2006/relationships/hyperlink" Target="https://stats.oecd.org/index.aspx?lang=en" TargetMode="External"/><Relationship Id="rId2" Type="http://schemas.openxmlformats.org/officeDocument/2006/relationships/hyperlink" Target="https://stats.oecd.org/index.aspx?lang=en" TargetMode="External"/><Relationship Id="rId3" Type="http://schemas.openxmlformats.org/officeDocument/2006/relationships/hyperlink" Target="https://stats.oecd.org/index.aspx?lang=en" TargetMode="External"/><Relationship Id="rId4" Type="http://schemas.openxmlformats.org/officeDocument/2006/relationships/hyperlink" Target="https://stats.oecd.org/index.aspx?lang=en" TargetMode="External"/><Relationship Id="rId9" Type="http://schemas.openxmlformats.org/officeDocument/2006/relationships/hyperlink" Target="https://stats.oecd.org/index.aspx?lang=en" TargetMode="External"/><Relationship Id="rId15" Type="http://schemas.openxmlformats.org/officeDocument/2006/relationships/hyperlink" Target="https://stats.oecd.org/index.aspx?lang=en" TargetMode="External"/><Relationship Id="rId14" Type="http://schemas.openxmlformats.org/officeDocument/2006/relationships/hyperlink" Target="https://stats.oecd.org/index.aspx?lang=en" TargetMode="External"/><Relationship Id="rId17" Type="http://schemas.openxmlformats.org/officeDocument/2006/relationships/hyperlink" Target="https://stats.oecd.org/index.aspx?lang=en" TargetMode="External"/><Relationship Id="rId16" Type="http://schemas.openxmlformats.org/officeDocument/2006/relationships/hyperlink" Target="https://stats.oecd.org/index.aspx?lang=en" TargetMode="External"/><Relationship Id="rId5" Type="http://schemas.openxmlformats.org/officeDocument/2006/relationships/hyperlink" Target="https://stats.oecd.org/index.aspx?lang=en" TargetMode="External"/><Relationship Id="rId19" Type="http://schemas.openxmlformats.org/officeDocument/2006/relationships/drawing" Target="../drawings/drawing8.xml"/><Relationship Id="rId6" Type="http://schemas.openxmlformats.org/officeDocument/2006/relationships/hyperlink" Target="https://stats.oecd.org/index.aspx?lang=en" TargetMode="External"/><Relationship Id="rId18" Type="http://schemas.openxmlformats.org/officeDocument/2006/relationships/hyperlink" Target="https://stats.oecd.org/index.aspx?lang=en" TargetMode="External"/><Relationship Id="rId7" Type="http://schemas.openxmlformats.org/officeDocument/2006/relationships/hyperlink" Target="https://stats.oecd.org/index.aspx?lang=en" TargetMode="External"/><Relationship Id="rId8" Type="http://schemas.openxmlformats.org/officeDocument/2006/relationships/hyperlink" Target="https://stats.oecd.org/index.aspx?lang=en" TargetMode="External"/></Relationships>
</file>

<file path=xl/worksheets/_rels/sheet9.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9.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6" t="s">
        <v>10</v>
      </c>
      <c r="B10" s="8"/>
    </row>
    <row r="11">
      <c r="A11" s="9" t="s">
        <v>11</v>
      </c>
      <c r="B11" s="10"/>
    </row>
    <row r="12">
      <c r="A12" s="6" t="s">
        <v>12</v>
      </c>
      <c r="B12" s="7" t="s">
        <v>13</v>
      </c>
    </row>
    <row r="13">
      <c r="A13" s="6" t="s">
        <v>14</v>
      </c>
      <c r="B13" s="7" t="s">
        <v>15</v>
      </c>
    </row>
    <row r="14">
      <c r="A14" s="6" t="s">
        <v>16</v>
      </c>
      <c r="B14" s="7" t="s">
        <v>17</v>
      </c>
    </row>
    <row r="15">
      <c r="A15" s="9" t="s">
        <v>18</v>
      </c>
      <c r="B15" s="10"/>
    </row>
    <row r="16">
      <c r="A16" s="6" t="s">
        <v>19</v>
      </c>
      <c r="B16" s="7" t="s">
        <v>20</v>
      </c>
    </row>
    <row r="17">
      <c r="A17" s="6" t="s">
        <v>21</v>
      </c>
      <c r="B17" s="7" t="s">
        <v>22</v>
      </c>
    </row>
    <row r="18">
      <c r="A18" s="6" t="s">
        <v>23</v>
      </c>
      <c r="B18" s="7" t="s">
        <v>24</v>
      </c>
    </row>
    <row r="19">
      <c r="A19" s="11"/>
      <c r="B19" s="11"/>
    </row>
    <row r="20">
      <c r="A20" s="11"/>
      <c r="B20" s="11"/>
    </row>
    <row r="21">
      <c r="A21" s="11"/>
      <c r="B21" s="11"/>
    </row>
    <row r="22">
      <c r="A22" s="11"/>
      <c r="B22" s="11"/>
    </row>
    <row r="23">
      <c r="A23" s="11"/>
      <c r="B23" s="11"/>
    </row>
    <row r="24">
      <c r="A24" s="11"/>
      <c r="B24" s="11"/>
    </row>
    <row r="25">
      <c r="A25" s="11"/>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row>
    <row r="315">
      <c r="A315" s="11"/>
      <c r="B315" s="11"/>
    </row>
    <row r="316">
      <c r="A316" s="11"/>
      <c r="B316" s="11"/>
    </row>
    <row r="317">
      <c r="A317" s="11"/>
      <c r="B317" s="11"/>
    </row>
    <row r="318">
      <c r="A318" s="11"/>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c r="A319" s="11"/>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c r="A320" s="11"/>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c r="A321" s="11"/>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c r="A322" s="11"/>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c r="A323" s="11"/>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c r="A324" s="11"/>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c r="A325" s="11"/>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c r="A326" s="11"/>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c r="A327" s="11"/>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c r="A328" s="11"/>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c r="A329" s="11"/>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c r="A330" s="11"/>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c r="A331" s="11"/>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c r="A332" s="11"/>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c r="A333" s="11"/>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c r="A334" s="11"/>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c r="A335" s="11"/>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c r="A336" s="11"/>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c r="A337" s="11"/>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c r="A338" s="11"/>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c r="A339" s="11"/>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c r="A340" s="11"/>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c r="A341" s="11"/>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c r="A342" s="11"/>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c r="A343" s="11"/>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c r="A344" s="11"/>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c r="A345" s="11"/>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c r="A346" s="11"/>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c r="A347" s="11"/>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c r="A348" s="11"/>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c r="A349" s="11"/>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c r="A350" s="11"/>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c r="A351" s="11"/>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c r="A352" s="11"/>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c r="A353" s="11"/>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c r="A354" s="11"/>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c r="A355" s="11"/>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c r="A356" s="11"/>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c r="A357" s="11"/>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c r="A358" s="11"/>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c r="A359" s="11"/>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c r="A360" s="11"/>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c r="A361" s="11"/>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c r="A362" s="11"/>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c r="A363" s="11"/>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c r="A364" s="11"/>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c r="A365" s="11"/>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c r="A366" s="11"/>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c r="A367" s="11"/>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c r="A368" s="11"/>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c r="A369" s="11"/>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c r="A370" s="11"/>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c r="A371" s="11"/>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c r="A372" s="11"/>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c r="A373" s="11"/>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c r="A374" s="11"/>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c r="A375" s="11"/>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c r="A376" s="11"/>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c r="A377" s="11"/>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c r="A378" s="11"/>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c r="A379" s="11"/>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c r="A380" s="11"/>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c r="A381" s="11"/>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c r="A382" s="11"/>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c r="A383" s="11"/>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c r="A384" s="11"/>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c r="A385" s="11"/>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c r="A386" s="11"/>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c r="A387" s="11"/>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c r="A388" s="11"/>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c r="A389" s="11"/>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c r="A390" s="11"/>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c r="A391" s="11"/>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c r="A392" s="11"/>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c r="A393" s="11"/>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c r="A394" s="11"/>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c r="A395" s="11"/>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c r="A396" s="11"/>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c r="A397" s="11"/>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c r="A398" s="11"/>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c r="A399" s="11"/>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c r="A400" s="11"/>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c r="A401" s="11"/>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c r="A402" s="11"/>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c r="A403" s="11"/>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c r="A404" s="11"/>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c r="A405" s="11"/>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c r="A406" s="11"/>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c r="A407" s="11"/>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c r="A408" s="11"/>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c r="A409" s="11"/>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c r="A410" s="11"/>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c r="A411" s="11"/>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c r="A412" s="11"/>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c r="A413" s="11"/>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c r="A414" s="11"/>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c r="A415" s="11"/>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c r="A416" s="11"/>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c r="A417" s="11"/>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c r="A418" s="11"/>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c r="A419" s="11"/>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c r="A420" s="11"/>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c r="A421" s="11"/>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c r="A422" s="11"/>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c r="A423" s="11"/>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c r="A424" s="11"/>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c r="A425" s="11"/>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c r="A426" s="11"/>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c r="A427" s="11"/>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c r="A428" s="11"/>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c r="A429" s="11"/>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c r="A430" s="11"/>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c r="A431" s="11"/>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c r="A432" s="11"/>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c r="A433" s="11"/>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c r="A434" s="11"/>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c r="A435" s="11"/>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c r="A436" s="11"/>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c r="A437" s="11"/>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c r="A438" s="11"/>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c r="A439" s="11"/>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c r="A440" s="11"/>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c r="A441" s="11"/>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c r="A442" s="11"/>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c r="A443" s="11"/>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c r="A444" s="11"/>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c r="A445" s="11"/>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c r="A446" s="11"/>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c r="A447" s="11"/>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c r="A448" s="11"/>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c r="A449" s="11"/>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c r="A450" s="11"/>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c r="A451" s="11"/>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c r="A452" s="11"/>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c r="A453" s="11"/>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c r="A454" s="11"/>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c r="A455" s="11"/>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c r="A456" s="11"/>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c r="A457" s="11"/>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c r="A458" s="11"/>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c r="A459" s="11"/>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c r="A460" s="11"/>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c r="A461" s="11"/>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c r="A462" s="11"/>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c r="A463" s="11"/>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c r="A464" s="11"/>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c r="A465" s="11"/>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c r="A466" s="11"/>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c r="A467" s="11"/>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c r="A468" s="11"/>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c r="A469" s="11"/>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c r="A470" s="11"/>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c r="A471" s="11"/>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c r="A472" s="11"/>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c r="A473" s="11"/>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c r="A474" s="11"/>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c r="A475" s="11"/>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c r="A476" s="11"/>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c r="A477" s="11"/>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c r="A478" s="11"/>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c r="A479" s="11"/>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c r="A480" s="11"/>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c r="A481" s="11"/>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c r="A482" s="11"/>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c r="A483" s="11"/>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c r="A484" s="11"/>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c r="A485" s="11"/>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c r="A486" s="11"/>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c r="A487" s="11"/>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c r="A488" s="11"/>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c r="A489" s="11"/>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c r="A490" s="11"/>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c r="A491" s="11"/>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c r="A492" s="11"/>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c r="A493" s="11"/>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c r="A494" s="11"/>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c r="A495" s="11"/>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c r="A496" s="11"/>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c r="A497" s="11"/>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c r="A498" s="11"/>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c r="A499" s="11"/>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c r="A500" s="11"/>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c r="A501" s="11"/>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c r="A502" s="11"/>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c r="A503" s="11"/>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c r="A504" s="11"/>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c r="A505" s="11"/>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c r="A506" s="11"/>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c r="A507" s="11"/>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c r="A508" s="11"/>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c r="A509" s="11"/>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c r="A510" s="11"/>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c r="A511" s="11"/>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c r="A512" s="11"/>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c r="A513" s="11"/>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c r="A514" s="11"/>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c r="A515" s="11"/>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c r="A516" s="11"/>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c r="A517" s="11"/>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c r="A518" s="11"/>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c r="A519" s="11"/>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c r="A520" s="11"/>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c r="A521" s="11"/>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c r="A522" s="11"/>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c r="A523" s="11"/>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c r="A524" s="11"/>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c r="A525" s="11"/>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c r="A526" s="11"/>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c r="A527" s="11"/>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c r="A528" s="11"/>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c r="A529" s="11"/>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c r="A530" s="11"/>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c r="A531" s="11"/>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c r="A532" s="11"/>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c r="A533" s="11"/>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c r="A534" s="11"/>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c r="A535" s="11"/>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c r="A536" s="11"/>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c r="A537" s="11"/>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c r="A538" s="11"/>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c r="A539" s="11"/>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c r="A540" s="11"/>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c r="A541" s="11"/>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c r="A542" s="11"/>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c r="A543" s="11"/>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c r="A544" s="11"/>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c r="A545" s="11"/>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c r="A546" s="11"/>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c r="A547" s="11"/>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c r="A548" s="11"/>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c r="A549" s="11"/>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c r="A550" s="11"/>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c r="A551" s="11"/>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c r="A552" s="11"/>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c r="A553" s="11"/>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c r="A554" s="11"/>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c r="A555" s="11"/>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c r="A556" s="11"/>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c r="A557" s="11"/>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c r="A558" s="11"/>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c r="A559" s="11"/>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c r="A560" s="11"/>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c r="A561" s="11"/>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c r="A562" s="11"/>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c r="A563" s="11"/>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c r="A564" s="11"/>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c r="A565" s="11"/>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c r="A566" s="11"/>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c r="A567" s="11"/>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c r="A568" s="11"/>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c r="A569" s="11"/>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c r="A570" s="11"/>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c r="A571" s="11"/>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c r="A572" s="11"/>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c r="A573" s="11"/>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c r="A574" s="11"/>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c r="A575" s="11"/>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c r="A576" s="11"/>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c r="A577" s="11"/>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c r="A578" s="11"/>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c r="A579" s="11"/>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c r="A580" s="11"/>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c r="A581" s="11"/>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c r="A582" s="11"/>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c r="A583" s="11"/>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c r="A584" s="11"/>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c r="A585" s="11"/>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c r="A586" s="11"/>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c r="A587" s="11"/>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c r="A588" s="11"/>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c r="A589" s="11"/>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c r="A590" s="11"/>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c r="A591" s="11"/>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c r="A592" s="11"/>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c r="A593" s="11"/>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c r="A594" s="11"/>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c r="A595" s="11"/>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c r="A596" s="11"/>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c r="A597" s="11"/>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c r="A598" s="11"/>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c r="A599" s="11"/>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c r="A600" s="11"/>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c r="A601" s="11"/>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c r="A602" s="11"/>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c r="A603" s="11"/>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c r="A604" s="11"/>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c r="A605" s="11"/>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c r="A606" s="11"/>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c r="A607" s="11"/>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c r="A608" s="11"/>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c r="A609" s="11"/>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c r="A610" s="11"/>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c r="A611" s="11"/>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c r="A612" s="11"/>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c r="A613" s="11"/>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c r="A614" s="11"/>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c r="A615" s="11"/>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c r="A616" s="11"/>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c r="A617" s="11"/>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c r="A618" s="11"/>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c r="A619" s="11"/>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c r="A620" s="11"/>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c r="A621" s="11"/>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c r="A622" s="11"/>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c r="A623" s="11"/>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c r="A624" s="11"/>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c r="A625" s="11"/>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c r="A626" s="11"/>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c r="A627" s="11"/>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c r="A628" s="11"/>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c r="A629" s="11"/>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c r="A630" s="11"/>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c r="A631" s="11"/>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c r="A632" s="11"/>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c r="A633" s="11"/>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c r="A634" s="11"/>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c r="A635" s="11"/>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c r="A636" s="11"/>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c r="A637" s="11"/>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c r="A638" s="11"/>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c r="A639" s="11"/>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c r="A640" s="11"/>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c r="A641" s="11"/>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c r="A642" s="11"/>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c r="A643" s="11"/>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c r="A644" s="11"/>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c r="A645" s="11"/>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c r="A646" s="11"/>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c r="A647" s="11"/>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c r="A648" s="11"/>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c r="A649" s="11"/>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c r="A650" s="11"/>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c r="A651" s="11"/>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c r="A652" s="11"/>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c r="A653" s="11"/>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c r="A654" s="11"/>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c r="A655" s="11"/>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c r="A656" s="11"/>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c r="A657" s="11"/>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c r="A658" s="11"/>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c r="A659" s="11"/>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c r="A660" s="11"/>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c r="A661" s="11"/>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c r="A662" s="11"/>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c r="A663" s="11"/>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c r="A664" s="11"/>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c r="A665" s="11"/>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c r="A666" s="11"/>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c r="A667" s="11"/>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c r="A668" s="11"/>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c r="A669" s="11"/>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c r="A670" s="11"/>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c r="A671" s="11"/>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c r="A672" s="11"/>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c r="A673" s="11"/>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c r="A674" s="11"/>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c r="A675" s="11"/>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c r="A676" s="11"/>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c r="A677" s="11"/>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c r="A678" s="11"/>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c r="A679" s="11"/>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c r="A680" s="11"/>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c r="A681" s="11"/>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c r="A682" s="11"/>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c r="A683" s="11"/>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c r="A684" s="11"/>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c r="A685" s="11"/>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c r="A686" s="11"/>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c r="A687" s="11"/>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c r="A688" s="11"/>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c r="A689" s="11"/>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c r="A690" s="11"/>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c r="A691" s="11"/>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c r="A692" s="11"/>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c r="A693" s="11"/>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c r="A694" s="11"/>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c r="A695" s="11"/>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c r="A696" s="11"/>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c r="A697" s="11"/>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c r="A698" s="11"/>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c r="A699" s="11"/>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c r="A700" s="11"/>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c r="A701" s="11"/>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c r="A702" s="11"/>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c r="A703" s="11"/>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c r="A704" s="11"/>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c r="A705" s="11"/>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c r="A706" s="11"/>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c r="A707" s="11"/>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c r="A708" s="11"/>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c r="A709" s="11"/>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c r="A710" s="11"/>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c r="A711" s="11"/>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c r="A712" s="11"/>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c r="A713" s="11"/>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c r="A714" s="11"/>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c r="A715" s="11"/>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c r="A716" s="11"/>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c r="A717" s="11"/>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c r="A718" s="11"/>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c r="A719" s="11"/>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c r="A720" s="11"/>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c r="A721" s="11"/>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c r="A722" s="11"/>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c r="A723" s="11"/>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c r="A724" s="11"/>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c r="A725" s="11"/>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c r="A726" s="11"/>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c r="A727" s="11"/>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c r="A728" s="11"/>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c r="A729" s="11"/>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c r="A730" s="11"/>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c r="A731" s="11"/>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c r="A732" s="11"/>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c r="A733" s="11"/>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c r="A734" s="11"/>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c r="A735" s="11"/>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c r="A736" s="11"/>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c r="A737" s="11"/>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c r="A738" s="11"/>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c r="A739" s="11"/>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c r="A740" s="11"/>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c r="A741" s="11"/>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c r="A742" s="11"/>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c r="A743" s="11"/>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c r="A744" s="11"/>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c r="A745" s="11"/>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c r="A746" s="11"/>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c r="A747" s="11"/>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c r="A748" s="11"/>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c r="A749" s="11"/>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c r="A750" s="11"/>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c r="A751" s="11"/>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c r="A752" s="11"/>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c r="A753" s="11"/>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c r="A754" s="11"/>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c r="A755" s="11"/>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c r="A756" s="11"/>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c r="A757" s="11"/>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c r="A758" s="11"/>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c r="A759" s="11"/>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c r="A760" s="11"/>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c r="A761" s="11"/>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c r="A762" s="11"/>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c r="A763" s="11"/>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c r="A764" s="11"/>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c r="A765" s="11"/>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c r="A766" s="11"/>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c r="A767" s="11"/>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c r="A768" s="11"/>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c r="A769" s="11"/>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c r="A770" s="11"/>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c r="A771" s="11"/>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c r="A772" s="11"/>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c r="A773" s="11"/>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c r="A774" s="11"/>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c r="A775" s="11"/>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c r="A776" s="11"/>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c r="A777" s="11"/>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c r="A778" s="11"/>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c r="A779" s="11"/>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c r="A780" s="11"/>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c r="A781" s="11"/>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c r="A782" s="11"/>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c r="A783" s="11"/>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c r="A784" s="11"/>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c r="A785" s="11"/>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c r="A786" s="11"/>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c r="A787" s="11"/>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c r="A788" s="11"/>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c r="A789" s="11"/>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c r="A790" s="11"/>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c r="A791" s="11"/>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c r="A792" s="11"/>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c r="A793" s="11"/>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c r="A794" s="11"/>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c r="A795" s="11"/>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c r="A796" s="11"/>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c r="A797" s="11"/>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c r="A798" s="11"/>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c r="A799" s="11"/>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c r="A800" s="11"/>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c r="A801" s="11"/>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c r="A802" s="11"/>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c r="A803" s="11"/>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c r="A804" s="11"/>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c r="A805" s="11"/>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c r="A806" s="11"/>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c r="A807" s="11"/>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c r="A808" s="11"/>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c r="A809" s="11"/>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c r="A810" s="11"/>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c r="A811" s="11"/>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c r="A812" s="11"/>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c r="A813" s="11"/>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c r="A814" s="11"/>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c r="A815" s="11"/>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c r="A816" s="11"/>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c r="A817" s="11"/>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c r="A818" s="11"/>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c r="A819" s="11"/>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c r="A820" s="11"/>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c r="A821" s="11"/>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c r="A822" s="11"/>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c r="A823" s="11"/>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c r="A824" s="11"/>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c r="A825" s="11"/>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c r="A826" s="11"/>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c r="A827" s="11"/>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c r="A828" s="11"/>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c r="A829" s="11"/>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c r="A830" s="11"/>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c r="A831" s="11"/>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c r="A832" s="11"/>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c r="A833" s="11"/>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c r="A834" s="11"/>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c r="A835" s="11"/>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c r="A836" s="11"/>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c r="A837" s="11"/>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c r="A838" s="11"/>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c r="A839" s="11"/>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c r="A840" s="11"/>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c r="A841" s="11"/>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c r="A842" s="11"/>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c r="A843" s="11"/>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c r="A844" s="11"/>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c r="A845" s="11"/>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c r="A846" s="11"/>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c r="A847" s="11"/>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c r="A848" s="11"/>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c r="A849" s="11"/>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c r="A850" s="11"/>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c r="A851" s="11"/>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c r="A852" s="11"/>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c r="A853" s="11"/>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c r="A854" s="11"/>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c r="A855" s="11"/>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c r="A856" s="11"/>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c r="A857" s="11"/>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c r="A858" s="11"/>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c r="A859" s="11"/>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c r="A860" s="11"/>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c r="A861" s="11"/>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c r="A862" s="11"/>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c r="A863" s="11"/>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c r="A864" s="11"/>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c r="A865" s="11"/>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c r="A866" s="11"/>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c r="A867" s="11"/>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c r="A868" s="11"/>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c r="A869" s="11"/>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c r="A870" s="11"/>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c r="A871" s="11"/>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c r="A872" s="11"/>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c r="A873" s="11"/>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c r="A874" s="11"/>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c r="A875" s="11"/>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c r="A876" s="11"/>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c r="A877" s="11"/>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c r="A878" s="11"/>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c r="A879" s="11"/>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c r="A880" s="11"/>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c r="A881" s="11"/>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c r="A882" s="11"/>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c r="A883" s="11"/>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c r="A884" s="11"/>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c r="A885" s="11"/>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c r="A886" s="11"/>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c r="A887" s="11"/>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c r="A888" s="11"/>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c r="A889" s="11"/>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c r="A890" s="11"/>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c r="A891" s="11"/>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c r="A892" s="11"/>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c r="A893" s="11"/>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c r="A894" s="11"/>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c r="A895" s="11"/>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c r="A896" s="11"/>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c r="A897" s="11"/>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c r="A898" s="11"/>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c r="A899" s="11"/>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c r="A900" s="11"/>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c r="A901" s="11"/>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c r="A902" s="11"/>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c r="A903" s="11"/>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c r="A904" s="11"/>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c r="A905" s="11"/>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c r="A906" s="11"/>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c r="A907" s="11"/>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c r="A908" s="11"/>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c r="A909" s="11"/>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c r="A910" s="11"/>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c r="A911" s="11"/>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c r="A912" s="11"/>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c r="A913" s="11"/>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c r="A914" s="11"/>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c r="A915" s="11"/>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c r="A916" s="11"/>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c r="A917" s="11"/>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c r="A918" s="11"/>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c r="A919" s="11"/>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c r="A920" s="11"/>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c r="A921" s="11"/>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c r="A922" s="11"/>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c r="A923" s="11"/>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c r="A924" s="11"/>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c r="A925" s="11"/>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c r="A926" s="11"/>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c r="A927" s="11"/>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c r="A928" s="11"/>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c r="A929" s="11"/>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c r="A930" s="11"/>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c r="A931" s="11"/>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c r="A932" s="11"/>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c r="A933" s="11"/>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c r="A934" s="11"/>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c r="A935" s="11"/>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c r="A936" s="11"/>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c r="A937" s="11"/>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c r="A938" s="11"/>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c r="A939" s="11"/>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c r="A940" s="11"/>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c r="A941" s="11"/>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c r="A942" s="11"/>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c r="A943" s="11"/>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c r="A944" s="11"/>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c r="A945" s="11"/>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c r="A946" s="11"/>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c r="A947" s="11"/>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c r="A948" s="11"/>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c r="A949" s="11"/>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c r="A950" s="11"/>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c r="A951" s="11"/>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c r="A952" s="11"/>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c r="A953" s="11"/>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c r="A954" s="11"/>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c r="A955" s="11"/>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c r="A956" s="11"/>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c r="A957" s="11"/>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c r="A958" s="11"/>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c r="A959" s="11"/>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c r="A960" s="11"/>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c r="A961" s="11"/>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c r="A962" s="11"/>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c r="A963" s="11"/>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c r="A964" s="11"/>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c r="A965" s="11"/>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c r="A966" s="11"/>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c r="A967" s="11"/>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c r="A968" s="11"/>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c r="A969" s="11"/>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c r="A970" s="11"/>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c r="A971" s="11"/>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c r="A972" s="11"/>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c r="A973" s="11"/>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c r="A974" s="11"/>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c r="A975" s="11"/>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c r="A976" s="11"/>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c r="A977" s="11"/>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c r="A978" s="11"/>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c r="A979" s="11"/>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c r="A980" s="11"/>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c r="A981" s="11"/>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c r="A982" s="11"/>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c r="A983" s="11"/>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c r="A984" s="11"/>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c r="A985" s="11"/>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c r="A986" s="11"/>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c r="A987" s="11"/>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c r="A988" s="11"/>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c r="A989" s="11"/>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c r="A990" s="11"/>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c r="A991" s="11"/>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c r="A992" s="11"/>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c r="A993" s="11"/>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c r="A994" s="11"/>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sheetData>
  <mergeCells count="3">
    <mergeCell ref="A8:B8"/>
    <mergeCell ref="A11:B11"/>
    <mergeCell ref="A15:B15"/>
  </mergeCells>
  <hyperlinks>
    <hyperlink r:id="rId1" location="heading=h.lxekddrxq0b6" ref="A2"/>
    <hyperlink display="Sourhnná kalkulace" location="'Souhrnná kalkulace'!A1" ref="A9"/>
    <hyperlink display="Rešerše" location="'Rešerše'!A1" ref="A10"/>
    <hyperlink display="I.: Výdaje na zdravotnictví " location="'Dílčí výpočet I. Zdravotnictví'!A1" ref="A12"/>
    <hyperlink display="II.: DALYs" location="'Dílčí výpočet II. DALYs'!A1" ref="A13"/>
    <hyperlink display="III.:Price convertor" location="'Price Convertor'!A1" ref="A14"/>
    <hyperlink display="I.: Naděje dožití" location="'Pomocná data I. Naděje dožití '!A1" ref="A16"/>
    <hyperlink display="II.: Náklady zdravotnictví 2005-2022" location="'Pomocná data II. Náklady zdravo'!A1" ref="A17"/>
    <hyperlink display="III.: Referenční hodnoty ČP" location="'Referenční hodnoty ČP'!A1" ref="A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8.75"/>
    <col customWidth="1" min="2" max="2" width="10.63"/>
    <col customWidth="1" min="3" max="3" width="8.0"/>
    <col customWidth="1" min="4" max="4" width="60.13"/>
    <col customWidth="1" min="5" max="5" width="44.63"/>
  </cols>
  <sheetData>
    <row r="1">
      <c r="A1" s="13" t="s">
        <v>25</v>
      </c>
      <c r="B1" s="14">
        <v>2022.0</v>
      </c>
      <c r="C1" s="15" t="s">
        <v>26</v>
      </c>
      <c r="D1" s="15" t="s">
        <v>27</v>
      </c>
      <c r="E1" s="15" t="s">
        <v>28</v>
      </c>
      <c r="F1" s="16"/>
    </row>
    <row r="2" ht="15.0" customHeight="1">
      <c r="A2" s="15" t="s">
        <v>29</v>
      </c>
      <c r="B2" s="17"/>
      <c r="C2" s="17"/>
      <c r="D2" s="17"/>
      <c r="E2" s="17"/>
      <c r="F2" s="16"/>
    </row>
    <row r="3" ht="15.0" customHeight="1">
      <c r="A3" s="18" t="s">
        <v>30</v>
      </c>
      <c r="B3" s="19">
        <f>'Dílčí výpočet II. DALYs'!B10</f>
        <v>2.712865407</v>
      </c>
      <c r="C3" s="20" t="s">
        <v>31</v>
      </c>
      <c r="D3" s="21"/>
      <c r="E3" s="20" t="s">
        <v>32</v>
      </c>
      <c r="F3" s="16"/>
    </row>
    <row r="4" ht="15.0" customHeight="1">
      <c r="A4" s="22" t="s">
        <v>33</v>
      </c>
      <c r="B4" s="23">
        <f>'Dílčí výpočet II. DALYs'!B3</f>
        <v>528764.1389</v>
      </c>
      <c r="C4" s="24"/>
      <c r="D4" s="25"/>
      <c r="E4" s="26" t="s">
        <v>34</v>
      </c>
      <c r="F4" s="16"/>
    </row>
    <row r="5" ht="15.0" customHeight="1">
      <c r="A5" s="22" t="s">
        <v>35</v>
      </c>
      <c r="B5" s="23">
        <f>'Dílčí výpočet II. DALYs'!B4</f>
        <v>57797.54851</v>
      </c>
      <c r="C5" s="24"/>
      <c r="D5" s="24"/>
      <c r="E5" s="26" t="s">
        <v>34</v>
      </c>
      <c r="F5" s="16"/>
    </row>
    <row r="6" ht="15.0" customHeight="1">
      <c r="A6" s="27" t="s">
        <v>36</v>
      </c>
      <c r="B6" s="28">
        <v>0.032</v>
      </c>
      <c r="C6" s="23"/>
      <c r="D6" s="29" t="s">
        <v>37</v>
      </c>
      <c r="E6" s="30" t="s">
        <v>38</v>
      </c>
      <c r="F6" s="16"/>
    </row>
    <row r="7" ht="15.0" customHeight="1">
      <c r="A7" s="22" t="s">
        <v>39</v>
      </c>
      <c r="B7" s="31">
        <v>440.0</v>
      </c>
      <c r="C7" s="29" t="s">
        <v>40</v>
      </c>
      <c r="D7" s="23"/>
      <c r="E7" s="32" t="s">
        <v>41</v>
      </c>
      <c r="F7" s="16"/>
    </row>
    <row r="8" ht="15.0" customHeight="1">
      <c r="A8" s="24" t="s">
        <v>42</v>
      </c>
      <c r="B8" s="33">
        <v>0.292</v>
      </c>
      <c r="C8" s="23"/>
      <c r="D8" s="29" t="s">
        <v>43</v>
      </c>
      <c r="E8" s="34" t="s">
        <v>44</v>
      </c>
      <c r="F8" s="16"/>
    </row>
    <row r="9" ht="15.0" customHeight="1">
      <c r="A9" s="24" t="s">
        <v>45</v>
      </c>
      <c r="B9" s="33">
        <v>0.244</v>
      </c>
      <c r="C9" s="23"/>
      <c r="D9" s="29" t="s">
        <v>43</v>
      </c>
      <c r="E9" s="35" t="s">
        <v>46</v>
      </c>
      <c r="F9" s="16"/>
    </row>
    <row r="10" ht="15.0" customHeight="1">
      <c r="A10" s="15" t="s">
        <v>47</v>
      </c>
      <c r="B10" s="36"/>
      <c r="C10" s="36"/>
      <c r="D10" s="36"/>
      <c r="E10" s="36"/>
      <c r="F10" s="16"/>
    </row>
    <row r="11" ht="15.0" customHeight="1">
      <c r="A11" s="37" t="s">
        <v>48</v>
      </c>
      <c r="B11" s="38"/>
      <c r="C11" s="38"/>
      <c r="D11" s="39" t="s">
        <v>49</v>
      </c>
      <c r="E11" s="38"/>
      <c r="F11" s="16"/>
    </row>
    <row r="12" ht="15.0" customHeight="1">
      <c r="A12" s="40" t="s">
        <v>50</v>
      </c>
      <c r="B12" s="41">
        <f>'Dílčí výpočet I. Zdravotnictví'!B4 /1000</f>
        <v>631.059227</v>
      </c>
      <c r="C12" s="40" t="s">
        <v>40</v>
      </c>
      <c r="D12" s="42"/>
      <c r="E12" s="43"/>
      <c r="F12" s="44"/>
    </row>
    <row r="13" ht="15.0" customHeight="1">
      <c r="A13" s="45" t="s">
        <v>51</v>
      </c>
      <c r="B13" s="46">
        <f>'Dílčí výpočet I. Zdravotnictví'!B12 /1000</f>
        <v>16.87435084</v>
      </c>
      <c r="C13" s="45" t="s">
        <v>40</v>
      </c>
      <c r="D13" s="45" t="s">
        <v>52</v>
      </c>
      <c r="E13" s="47"/>
      <c r="F13" s="16"/>
    </row>
    <row r="14" ht="15.0" customHeight="1">
      <c r="A14" s="48"/>
      <c r="B14" s="49"/>
      <c r="C14" s="16"/>
      <c r="D14" s="16"/>
      <c r="E14" s="48"/>
      <c r="F14" s="16"/>
    </row>
    <row r="15" ht="15.0" customHeight="1">
      <c r="A15" s="37" t="s">
        <v>53</v>
      </c>
      <c r="B15" s="38"/>
      <c r="C15" s="38"/>
      <c r="D15" s="39" t="s">
        <v>54</v>
      </c>
      <c r="E15" s="38"/>
      <c r="F15" s="16"/>
    </row>
    <row r="16" ht="15.0" customHeight="1">
      <c r="A16" s="50" t="s">
        <v>55</v>
      </c>
      <c r="B16" s="51">
        <f>'Dílčí výpočet II. DALYs'!B12 /1000</f>
        <v>1434.465941</v>
      </c>
      <c r="C16" s="50" t="s">
        <v>40</v>
      </c>
      <c r="D16" s="48"/>
      <c r="E16" s="52"/>
      <c r="F16" s="16"/>
    </row>
    <row r="17" ht="15.0" customHeight="1">
      <c r="A17" s="50" t="s">
        <v>56</v>
      </c>
      <c r="B17" s="51">
        <f>'Dílčí výpočet II. DALYs'!B13 /1000</f>
        <v>156.7969699</v>
      </c>
      <c r="C17" s="50" t="s">
        <v>40</v>
      </c>
      <c r="D17" s="48"/>
      <c r="E17" s="52"/>
      <c r="F17" s="16"/>
    </row>
    <row r="18" ht="15.0" customHeight="1">
      <c r="A18" s="53" t="s">
        <v>57</v>
      </c>
      <c r="B18" s="54">
        <f>'Dílčí výpočet II. DALYs'!B14 /1000</f>
        <v>1591.262911</v>
      </c>
      <c r="C18" s="53" t="s">
        <v>40</v>
      </c>
      <c r="D18" s="55"/>
      <c r="E18" s="56"/>
      <c r="F18" s="16"/>
    </row>
    <row r="19" ht="15.0" customHeight="1">
      <c r="A19" s="57" t="s">
        <v>58</v>
      </c>
      <c r="B19" s="58">
        <f>B18+B13</f>
        <v>1608.137261</v>
      </c>
      <c r="C19" s="59" t="s">
        <v>40</v>
      </c>
      <c r="D19" s="60"/>
      <c r="E19" s="61"/>
      <c r="F19" s="16"/>
    </row>
    <row r="20">
      <c r="A20" s="62"/>
      <c r="B20" s="63"/>
      <c r="C20" s="63"/>
      <c r="D20" s="64"/>
      <c r="E20" s="63"/>
      <c r="F20" s="16"/>
    </row>
    <row r="21">
      <c r="A21" s="48"/>
      <c r="B21" s="51"/>
      <c r="C21" s="48"/>
      <c r="D21" s="65"/>
      <c r="E21" s="65"/>
      <c r="F21" s="16"/>
    </row>
    <row r="23">
      <c r="B23" s="66"/>
    </row>
    <row r="24">
      <c r="B24" s="67"/>
    </row>
    <row r="25">
      <c r="B25" s="68"/>
    </row>
    <row r="26">
      <c r="B26" s="67"/>
    </row>
    <row r="27">
      <c r="B27" s="67"/>
    </row>
    <row r="28">
      <c r="B28" s="67"/>
    </row>
    <row r="29">
      <c r="B29" s="69"/>
      <c r="C29" s="70"/>
    </row>
  </sheetData>
  <hyperlinks>
    <hyperlink r:id="rId1" ref="E4"/>
    <hyperlink r:id="rId2" ref="E5"/>
    <hyperlink r:id="rId3" ref="E6"/>
    <hyperlink r:id="rId4" ref="E7"/>
    <hyperlink r:id="rId5" ref="E8"/>
    <hyperlink r:id="rId6" ref="E9"/>
    <hyperlink display="viz sheet Zdravotnictví" location="'Dílčí výpočet I. Zdravotnictví'!A1" ref="D11"/>
    <hyperlink display="viz sheet Ztráta lidských životů" location="'Dílčí výpočet II. DALYs'!A1" ref="D15"/>
  </hyperlinks>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43.5"/>
    <col customWidth="1" min="3" max="3" width="4.88"/>
    <col customWidth="1" min="4" max="4" width="37.88"/>
  </cols>
  <sheetData>
    <row r="1" ht="15.75" customHeight="1">
      <c r="A1" s="71" t="s">
        <v>10</v>
      </c>
      <c r="B1" s="71" t="s">
        <v>59</v>
      </c>
      <c r="C1" s="71" t="s">
        <v>60</v>
      </c>
      <c r="D1" s="72" t="s">
        <v>61</v>
      </c>
      <c r="E1" s="36"/>
    </row>
    <row r="2" ht="27.0" customHeight="1">
      <c r="A2" s="73">
        <v>1.0</v>
      </c>
      <c r="B2" s="74" t="s">
        <v>62</v>
      </c>
      <c r="C2" s="75" t="s">
        <v>63</v>
      </c>
      <c r="D2" s="76" t="s">
        <v>64</v>
      </c>
    </row>
    <row r="3" ht="27.0" customHeight="1">
      <c r="A3" s="73">
        <v>2.0</v>
      </c>
      <c r="B3" s="77" t="s">
        <v>65</v>
      </c>
      <c r="C3" s="75" t="s">
        <v>66</v>
      </c>
      <c r="D3" s="76" t="s">
        <v>67</v>
      </c>
    </row>
    <row r="4" ht="27.0" customHeight="1">
      <c r="A4" s="73">
        <v>3.0</v>
      </c>
      <c r="B4" s="77" t="s">
        <v>68</v>
      </c>
      <c r="C4" s="75" t="s">
        <v>69</v>
      </c>
      <c r="D4" s="76" t="s">
        <v>70</v>
      </c>
    </row>
    <row r="5" ht="27.0" customHeight="1">
      <c r="A5" s="73">
        <v>4.0</v>
      </c>
      <c r="B5" s="74" t="s">
        <v>71</v>
      </c>
      <c r="C5" s="75" t="s">
        <v>72</v>
      </c>
      <c r="D5" s="76" t="s">
        <v>73</v>
      </c>
    </row>
    <row r="6" ht="27.0" customHeight="1">
      <c r="A6" s="73">
        <v>5.0</v>
      </c>
      <c r="B6" s="74" t="s">
        <v>74</v>
      </c>
      <c r="C6" s="75" t="s">
        <v>72</v>
      </c>
      <c r="D6" s="76" t="s">
        <v>75</v>
      </c>
    </row>
    <row r="7" ht="15.75" customHeight="1">
      <c r="A7" s="71"/>
      <c r="B7" s="72" t="s">
        <v>76</v>
      </c>
      <c r="C7" s="71"/>
      <c r="D7" s="72" t="s">
        <v>27</v>
      </c>
      <c r="E7" s="36"/>
    </row>
    <row r="8" ht="27.0" customHeight="1">
      <c r="A8" s="73">
        <v>1.0</v>
      </c>
      <c r="B8" s="74" t="s">
        <v>77</v>
      </c>
      <c r="C8" s="78"/>
      <c r="D8" s="76" t="s">
        <v>78</v>
      </c>
    </row>
    <row r="9" ht="27.0" customHeight="1">
      <c r="A9" s="73">
        <v>2.0</v>
      </c>
      <c r="B9" s="74" t="s">
        <v>79</v>
      </c>
      <c r="D9" s="79"/>
    </row>
    <row r="10" ht="27.0" customHeight="1">
      <c r="A10" s="73">
        <v>3.0</v>
      </c>
      <c r="B10" s="80" t="s">
        <v>80</v>
      </c>
      <c r="D10" s="79"/>
    </row>
    <row r="11">
      <c r="A11" s="73">
        <v>4.0</v>
      </c>
      <c r="B11" s="80" t="s">
        <v>81</v>
      </c>
      <c r="D11" s="79" t="s">
        <v>82</v>
      </c>
    </row>
    <row r="12">
      <c r="A12" s="73">
        <v>5.0</v>
      </c>
      <c r="B12" s="80" t="s">
        <v>83</v>
      </c>
      <c r="D12" s="79" t="s">
        <v>84</v>
      </c>
    </row>
    <row r="13" ht="22.5" customHeight="1">
      <c r="A13" s="73">
        <v>6.0</v>
      </c>
      <c r="B13" s="80" t="s">
        <v>85</v>
      </c>
      <c r="D13" s="79"/>
    </row>
    <row r="14">
      <c r="B14" s="81"/>
      <c r="D14" s="79"/>
    </row>
    <row r="15">
      <c r="B15" s="79"/>
      <c r="D15" s="79"/>
    </row>
    <row r="16">
      <c r="B16" s="79"/>
      <c r="D16" s="79"/>
    </row>
    <row r="17">
      <c r="B17" s="79"/>
      <c r="D17" s="79"/>
    </row>
    <row r="18">
      <c r="B18" s="79"/>
      <c r="D18" s="79"/>
    </row>
    <row r="19">
      <c r="B19" s="79"/>
      <c r="D19" s="79"/>
    </row>
    <row r="20">
      <c r="B20" s="79"/>
      <c r="D20" s="79"/>
    </row>
    <row r="21">
      <c r="B21" s="79"/>
      <c r="D21" s="79"/>
    </row>
    <row r="22">
      <c r="B22" s="79"/>
      <c r="D22" s="79"/>
    </row>
    <row r="23">
      <c r="B23" s="79"/>
      <c r="D23" s="79"/>
    </row>
    <row r="24">
      <c r="B24" s="79"/>
      <c r="D24" s="79"/>
    </row>
    <row r="25">
      <c r="B25" s="79"/>
      <c r="D25" s="79"/>
    </row>
    <row r="26">
      <c r="B26" s="79"/>
      <c r="D26" s="79"/>
    </row>
    <row r="27">
      <c r="B27" s="79"/>
      <c r="D27" s="79"/>
    </row>
    <row r="28">
      <c r="B28" s="79"/>
      <c r="D28" s="79"/>
    </row>
    <row r="29">
      <c r="B29" s="79"/>
      <c r="D29" s="79"/>
    </row>
    <row r="30">
      <c r="B30" s="79"/>
      <c r="D30" s="79"/>
    </row>
    <row r="31">
      <c r="B31" s="79"/>
      <c r="D31" s="79"/>
    </row>
    <row r="32">
      <c r="B32" s="79"/>
      <c r="D32" s="79"/>
    </row>
    <row r="33">
      <c r="B33" s="79"/>
      <c r="D33" s="79"/>
    </row>
    <row r="34">
      <c r="B34" s="79"/>
      <c r="D34" s="79"/>
    </row>
    <row r="35">
      <c r="B35" s="79"/>
      <c r="D35" s="79"/>
    </row>
    <row r="36">
      <c r="B36" s="79"/>
      <c r="D36" s="79"/>
    </row>
    <row r="37">
      <c r="B37" s="79"/>
      <c r="D37" s="79"/>
    </row>
    <row r="38">
      <c r="B38" s="79"/>
      <c r="D38" s="79"/>
    </row>
    <row r="39">
      <c r="B39" s="79"/>
      <c r="D39" s="79"/>
    </row>
    <row r="40">
      <c r="B40" s="79"/>
      <c r="D40" s="79"/>
    </row>
    <row r="41">
      <c r="B41" s="79"/>
      <c r="D41" s="79"/>
    </row>
    <row r="42">
      <c r="B42" s="79"/>
      <c r="D42" s="79"/>
    </row>
    <row r="43">
      <c r="B43" s="79"/>
      <c r="D43" s="79"/>
    </row>
    <row r="44">
      <c r="B44" s="79"/>
      <c r="D44" s="79"/>
    </row>
    <row r="45">
      <c r="B45" s="79"/>
      <c r="D45" s="79"/>
    </row>
    <row r="46">
      <c r="B46" s="79"/>
      <c r="D46" s="79"/>
    </row>
    <row r="47">
      <c r="B47" s="79"/>
      <c r="D47" s="79"/>
    </row>
    <row r="48">
      <c r="B48" s="79"/>
      <c r="D48" s="79"/>
    </row>
    <row r="49">
      <c r="B49" s="79"/>
      <c r="D49" s="79"/>
    </row>
    <row r="50">
      <c r="B50" s="79"/>
      <c r="D50" s="79"/>
    </row>
    <row r="51">
      <c r="B51" s="79"/>
      <c r="D51" s="79"/>
    </row>
    <row r="52">
      <c r="B52" s="79"/>
      <c r="D52" s="79"/>
    </row>
    <row r="53">
      <c r="B53" s="79"/>
      <c r="D53" s="79"/>
    </row>
    <row r="54">
      <c r="B54" s="79"/>
      <c r="D54" s="79"/>
    </row>
    <row r="55">
      <c r="B55" s="79"/>
      <c r="D55" s="79"/>
    </row>
    <row r="56">
      <c r="B56" s="79"/>
      <c r="D56" s="79"/>
    </row>
    <row r="57">
      <c r="B57" s="79"/>
      <c r="D57" s="79"/>
    </row>
    <row r="58">
      <c r="B58" s="79"/>
      <c r="D58" s="79"/>
    </row>
    <row r="59">
      <c r="B59" s="79"/>
      <c r="D59" s="79"/>
    </row>
    <row r="60">
      <c r="B60" s="79"/>
      <c r="D60" s="79"/>
    </row>
    <row r="61">
      <c r="B61" s="79"/>
      <c r="D61" s="79"/>
    </row>
    <row r="62">
      <c r="B62" s="79"/>
      <c r="D62" s="79"/>
    </row>
    <row r="63">
      <c r="B63" s="79"/>
      <c r="D63" s="79"/>
    </row>
    <row r="64">
      <c r="B64" s="79"/>
      <c r="D64" s="79"/>
    </row>
    <row r="65">
      <c r="B65" s="79"/>
      <c r="D65" s="79"/>
    </row>
    <row r="66">
      <c r="B66" s="79"/>
      <c r="D66" s="79"/>
    </row>
    <row r="67">
      <c r="B67" s="79"/>
      <c r="D67" s="79"/>
    </row>
    <row r="68">
      <c r="B68" s="79"/>
      <c r="D68" s="79"/>
    </row>
    <row r="69">
      <c r="B69" s="79"/>
      <c r="D69" s="79"/>
    </row>
    <row r="70">
      <c r="B70" s="79"/>
      <c r="D70" s="79"/>
    </row>
    <row r="71">
      <c r="B71" s="79"/>
      <c r="D71" s="79"/>
    </row>
    <row r="72">
      <c r="B72" s="79"/>
      <c r="D72" s="79"/>
    </row>
    <row r="73">
      <c r="B73" s="79"/>
      <c r="D73" s="79"/>
    </row>
    <row r="74">
      <c r="B74" s="79"/>
      <c r="D74" s="79"/>
    </row>
    <row r="75">
      <c r="B75" s="79"/>
      <c r="D75" s="79"/>
    </row>
    <row r="76">
      <c r="B76" s="79"/>
      <c r="D76" s="79"/>
    </row>
    <row r="77">
      <c r="B77" s="79"/>
      <c r="D77" s="79"/>
    </row>
    <row r="78">
      <c r="B78" s="79"/>
      <c r="D78" s="79"/>
    </row>
    <row r="79">
      <c r="B79" s="79"/>
      <c r="D79" s="79"/>
    </row>
    <row r="80">
      <c r="B80" s="79"/>
      <c r="D80" s="79"/>
    </row>
    <row r="81">
      <c r="B81" s="79"/>
      <c r="D81" s="79"/>
    </row>
    <row r="82">
      <c r="B82" s="79"/>
      <c r="D82" s="79"/>
    </row>
    <row r="83">
      <c r="B83" s="79"/>
      <c r="D83" s="79"/>
    </row>
    <row r="84">
      <c r="B84" s="79"/>
      <c r="D84" s="79"/>
    </row>
    <row r="85">
      <c r="B85" s="79"/>
      <c r="D85" s="79"/>
    </row>
    <row r="86">
      <c r="B86" s="79"/>
      <c r="D86" s="79"/>
    </row>
    <row r="87">
      <c r="B87" s="79"/>
      <c r="D87" s="79"/>
    </row>
    <row r="88">
      <c r="B88" s="79"/>
      <c r="D88" s="79"/>
    </row>
    <row r="89">
      <c r="B89" s="79"/>
      <c r="D89" s="79"/>
    </row>
    <row r="90">
      <c r="B90" s="79"/>
      <c r="D90" s="79"/>
    </row>
    <row r="91">
      <c r="B91" s="79"/>
      <c r="D91" s="79"/>
    </row>
    <row r="92">
      <c r="B92" s="79"/>
      <c r="D92" s="79"/>
    </row>
    <row r="93">
      <c r="B93" s="79"/>
      <c r="D93" s="79"/>
    </row>
    <row r="94">
      <c r="B94" s="79"/>
      <c r="D94" s="79"/>
    </row>
    <row r="95">
      <c r="B95" s="79"/>
      <c r="D95" s="79"/>
    </row>
    <row r="96">
      <c r="B96" s="79"/>
      <c r="D96" s="79"/>
    </row>
    <row r="97">
      <c r="B97" s="79"/>
      <c r="D97" s="79"/>
    </row>
    <row r="98">
      <c r="B98" s="79"/>
      <c r="D98" s="79"/>
    </row>
    <row r="99">
      <c r="B99" s="79"/>
      <c r="D99" s="79"/>
    </row>
    <row r="100">
      <c r="B100" s="79"/>
      <c r="D100" s="79"/>
    </row>
    <row r="101">
      <c r="B101" s="79"/>
      <c r="D101" s="79"/>
    </row>
    <row r="102">
      <c r="B102" s="79"/>
      <c r="D102" s="79"/>
    </row>
    <row r="103">
      <c r="B103" s="79"/>
      <c r="D103" s="79"/>
    </row>
    <row r="104">
      <c r="B104" s="79"/>
      <c r="D104" s="79"/>
    </row>
    <row r="105">
      <c r="B105" s="79"/>
      <c r="D105" s="79"/>
    </row>
    <row r="106">
      <c r="B106" s="79"/>
      <c r="D106" s="79"/>
    </row>
    <row r="107">
      <c r="B107" s="79"/>
      <c r="D107" s="79"/>
    </row>
    <row r="108">
      <c r="B108" s="79"/>
      <c r="D108" s="79"/>
    </row>
    <row r="109">
      <c r="B109" s="79"/>
      <c r="D109" s="79"/>
    </row>
    <row r="110">
      <c r="B110" s="79"/>
      <c r="D110" s="79"/>
    </row>
    <row r="111">
      <c r="B111" s="79"/>
      <c r="D111" s="79"/>
    </row>
    <row r="112">
      <c r="B112" s="79"/>
      <c r="D112" s="79"/>
    </row>
    <row r="113">
      <c r="B113" s="79"/>
      <c r="D113" s="79"/>
    </row>
    <row r="114">
      <c r="B114" s="79"/>
      <c r="D114" s="79"/>
    </row>
    <row r="115">
      <c r="B115" s="79"/>
      <c r="D115" s="79"/>
    </row>
    <row r="116">
      <c r="B116" s="79"/>
      <c r="D116" s="79"/>
    </row>
    <row r="117">
      <c r="B117" s="79"/>
      <c r="D117" s="79"/>
    </row>
    <row r="118">
      <c r="B118" s="79"/>
      <c r="D118" s="79"/>
    </row>
    <row r="119">
      <c r="B119" s="79"/>
      <c r="D119" s="79"/>
    </row>
    <row r="120">
      <c r="B120" s="79"/>
      <c r="D120" s="79"/>
    </row>
    <row r="121">
      <c r="B121" s="79"/>
      <c r="D121" s="79"/>
    </row>
    <row r="122">
      <c r="B122" s="79"/>
      <c r="D122" s="79"/>
    </row>
    <row r="123">
      <c r="B123" s="79"/>
      <c r="D123" s="79"/>
    </row>
    <row r="124">
      <c r="B124" s="79"/>
      <c r="D124" s="79"/>
    </row>
    <row r="125">
      <c r="B125" s="79"/>
      <c r="D125" s="79"/>
    </row>
    <row r="126">
      <c r="B126" s="79"/>
      <c r="D126" s="79"/>
    </row>
    <row r="127">
      <c r="B127" s="79"/>
      <c r="D127" s="79"/>
    </row>
    <row r="128">
      <c r="B128" s="79"/>
      <c r="D128" s="79"/>
    </row>
    <row r="129">
      <c r="B129" s="79"/>
      <c r="D129" s="79"/>
    </row>
    <row r="130">
      <c r="B130" s="79"/>
      <c r="D130" s="79"/>
    </row>
    <row r="131">
      <c r="B131" s="79"/>
      <c r="D131" s="79"/>
    </row>
    <row r="132">
      <c r="B132" s="79"/>
      <c r="D132" s="79"/>
    </row>
    <row r="133">
      <c r="B133" s="79"/>
      <c r="D133" s="79"/>
    </row>
    <row r="134">
      <c r="B134" s="79"/>
      <c r="D134" s="79"/>
    </row>
    <row r="135">
      <c r="B135" s="79"/>
      <c r="D135" s="79"/>
    </row>
    <row r="136">
      <c r="B136" s="79"/>
      <c r="D136" s="79"/>
    </row>
    <row r="137">
      <c r="B137" s="79"/>
      <c r="D137" s="79"/>
    </row>
    <row r="138">
      <c r="B138" s="79"/>
      <c r="D138" s="79"/>
    </row>
    <row r="139">
      <c r="B139" s="79"/>
      <c r="D139" s="79"/>
    </row>
    <row r="140">
      <c r="B140" s="79"/>
      <c r="D140" s="79"/>
    </row>
    <row r="141">
      <c r="B141" s="79"/>
      <c r="D141" s="79"/>
    </row>
    <row r="142">
      <c r="B142" s="79"/>
      <c r="D142" s="79"/>
    </row>
    <row r="143">
      <c r="B143" s="79"/>
      <c r="D143" s="79"/>
    </row>
    <row r="144">
      <c r="B144" s="79"/>
      <c r="D144" s="79"/>
    </row>
    <row r="145">
      <c r="B145" s="79"/>
      <c r="D145" s="79"/>
    </row>
    <row r="146">
      <c r="B146" s="79"/>
      <c r="D146" s="79"/>
    </row>
    <row r="147">
      <c r="B147" s="79"/>
      <c r="D147" s="79"/>
    </row>
    <row r="148">
      <c r="B148" s="79"/>
      <c r="D148" s="79"/>
    </row>
    <row r="149">
      <c r="B149" s="79"/>
      <c r="D149" s="79"/>
    </row>
    <row r="150">
      <c r="B150" s="79"/>
      <c r="D150" s="79"/>
    </row>
    <row r="151">
      <c r="B151" s="79"/>
      <c r="D151" s="79"/>
    </row>
    <row r="152">
      <c r="B152" s="79"/>
      <c r="D152" s="79"/>
    </row>
    <row r="153">
      <c r="B153" s="79"/>
      <c r="D153" s="79"/>
    </row>
    <row r="154">
      <c r="B154" s="79"/>
      <c r="D154" s="79"/>
    </row>
    <row r="155">
      <c r="B155" s="79"/>
      <c r="D155" s="79"/>
    </row>
    <row r="156">
      <c r="B156" s="79"/>
      <c r="D156" s="79"/>
    </row>
    <row r="157">
      <c r="B157" s="79"/>
      <c r="D157" s="79"/>
    </row>
    <row r="158">
      <c r="B158" s="79"/>
      <c r="D158" s="79"/>
    </row>
    <row r="159">
      <c r="B159" s="79"/>
      <c r="D159" s="79"/>
    </row>
    <row r="160">
      <c r="B160" s="79"/>
      <c r="D160" s="79"/>
    </row>
    <row r="161">
      <c r="B161" s="79"/>
      <c r="D161" s="79"/>
    </row>
    <row r="162">
      <c r="B162" s="79"/>
      <c r="D162" s="79"/>
    </row>
    <row r="163">
      <c r="B163" s="79"/>
      <c r="D163" s="79"/>
    </row>
    <row r="164">
      <c r="B164" s="79"/>
      <c r="D164" s="79"/>
    </row>
    <row r="165">
      <c r="B165" s="79"/>
      <c r="D165" s="79"/>
    </row>
    <row r="166">
      <c r="B166" s="79"/>
      <c r="D166" s="79"/>
    </row>
    <row r="167">
      <c r="B167" s="79"/>
      <c r="D167" s="79"/>
    </row>
    <row r="168">
      <c r="B168" s="79"/>
      <c r="D168" s="79"/>
    </row>
    <row r="169">
      <c r="B169" s="79"/>
      <c r="D169" s="79"/>
    </row>
    <row r="170">
      <c r="B170" s="79"/>
      <c r="D170" s="79"/>
    </row>
    <row r="171">
      <c r="B171" s="79"/>
      <c r="D171" s="79"/>
    </row>
    <row r="172">
      <c r="B172" s="79"/>
      <c r="D172" s="79"/>
    </row>
    <row r="173">
      <c r="B173" s="79"/>
      <c r="D173" s="79"/>
    </row>
    <row r="174">
      <c r="B174" s="79"/>
      <c r="D174" s="79"/>
    </row>
    <row r="175">
      <c r="B175" s="79"/>
      <c r="D175" s="79"/>
    </row>
    <row r="176">
      <c r="B176" s="79"/>
      <c r="D176" s="79"/>
    </row>
    <row r="177">
      <c r="B177" s="79"/>
      <c r="D177" s="79"/>
    </row>
    <row r="178">
      <c r="B178" s="79"/>
      <c r="D178" s="79"/>
    </row>
    <row r="179">
      <c r="B179" s="79"/>
      <c r="D179" s="79"/>
    </row>
    <row r="180">
      <c r="B180" s="79"/>
      <c r="D180" s="79"/>
    </row>
    <row r="181">
      <c r="B181" s="79"/>
      <c r="D181" s="79"/>
    </row>
    <row r="182">
      <c r="B182" s="79"/>
      <c r="D182" s="79"/>
    </row>
    <row r="183">
      <c r="B183" s="79"/>
      <c r="D183" s="79"/>
    </row>
    <row r="184">
      <c r="B184" s="79"/>
      <c r="D184" s="79"/>
    </row>
    <row r="185">
      <c r="B185" s="79"/>
      <c r="D185" s="79"/>
    </row>
    <row r="186">
      <c r="B186" s="79"/>
      <c r="D186" s="79"/>
    </row>
    <row r="187">
      <c r="B187" s="79"/>
      <c r="D187" s="79"/>
    </row>
    <row r="188">
      <c r="B188" s="79"/>
      <c r="D188" s="79"/>
    </row>
    <row r="189">
      <c r="B189" s="79"/>
      <c r="D189" s="79"/>
    </row>
    <row r="190">
      <c r="B190" s="79"/>
      <c r="D190" s="79"/>
    </row>
    <row r="191">
      <c r="B191" s="79"/>
      <c r="D191" s="79"/>
    </row>
    <row r="192">
      <c r="B192" s="79"/>
      <c r="D192" s="79"/>
    </row>
    <row r="193">
      <c r="B193" s="79"/>
      <c r="D193" s="79"/>
    </row>
    <row r="194">
      <c r="B194" s="79"/>
      <c r="D194" s="79"/>
    </row>
    <row r="195">
      <c r="B195" s="79"/>
      <c r="D195" s="79"/>
    </row>
    <row r="196">
      <c r="B196" s="79"/>
      <c r="D196" s="79"/>
    </row>
    <row r="197">
      <c r="B197" s="79"/>
      <c r="D197" s="79"/>
    </row>
    <row r="198">
      <c r="B198" s="79"/>
      <c r="D198" s="79"/>
    </row>
    <row r="199">
      <c r="B199" s="79"/>
      <c r="D199" s="79"/>
    </row>
    <row r="200">
      <c r="B200" s="79"/>
      <c r="D200" s="79"/>
    </row>
    <row r="201">
      <c r="B201" s="79"/>
      <c r="D201" s="79"/>
    </row>
    <row r="202">
      <c r="B202" s="79"/>
      <c r="D202" s="79"/>
    </row>
    <row r="203">
      <c r="B203" s="79"/>
      <c r="D203" s="79"/>
    </row>
    <row r="204">
      <c r="B204" s="79"/>
      <c r="D204" s="79"/>
    </row>
    <row r="205">
      <c r="B205" s="79"/>
      <c r="D205" s="79"/>
    </row>
    <row r="206">
      <c r="B206" s="79"/>
      <c r="D206" s="79"/>
    </row>
    <row r="207">
      <c r="B207" s="79"/>
      <c r="D207" s="79"/>
    </row>
    <row r="208">
      <c r="B208" s="79"/>
      <c r="D208" s="79"/>
    </row>
    <row r="209">
      <c r="B209" s="79"/>
      <c r="D209" s="79"/>
    </row>
    <row r="210">
      <c r="B210" s="79"/>
      <c r="D210" s="79"/>
    </row>
    <row r="211">
      <c r="B211" s="79"/>
      <c r="D211" s="79"/>
    </row>
    <row r="212">
      <c r="B212" s="79"/>
      <c r="D212" s="79"/>
    </row>
    <row r="213">
      <c r="B213" s="79"/>
      <c r="D213" s="79"/>
    </row>
    <row r="214">
      <c r="B214" s="79"/>
      <c r="D214" s="79"/>
    </row>
    <row r="215">
      <c r="B215" s="79"/>
      <c r="D215" s="79"/>
    </row>
    <row r="216">
      <c r="B216" s="79"/>
      <c r="D216" s="79"/>
    </row>
    <row r="217">
      <c r="B217" s="79"/>
      <c r="D217" s="79"/>
    </row>
    <row r="218">
      <c r="B218" s="79"/>
      <c r="D218" s="79"/>
    </row>
    <row r="219">
      <c r="B219" s="79"/>
      <c r="D219" s="79"/>
    </row>
    <row r="220">
      <c r="B220" s="79"/>
      <c r="D220" s="79"/>
    </row>
    <row r="221">
      <c r="B221" s="79"/>
      <c r="D221" s="79"/>
    </row>
    <row r="222">
      <c r="B222" s="79"/>
      <c r="D222" s="79"/>
    </row>
    <row r="223">
      <c r="B223" s="79"/>
      <c r="D223" s="79"/>
    </row>
    <row r="224">
      <c r="B224" s="79"/>
      <c r="D224" s="79"/>
    </row>
    <row r="225">
      <c r="B225" s="79"/>
      <c r="D225" s="79"/>
    </row>
    <row r="226">
      <c r="B226" s="79"/>
      <c r="D226" s="79"/>
    </row>
    <row r="227">
      <c r="B227" s="79"/>
      <c r="D227" s="79"/>
    </row>
    <row r="228">
      <c r="B228" s="79"/>
      <c r="D228" s="79"/>
    </row>
    <row r="229">
      <c r="B229" s="79"/>
      <c r="D229" s="79"/>
    </row>
    <row r="230">
      <c r="B230" s="79"/>
      <c r="D230" s="79"/>
    </row>
    <row r="231">
      <c r="B231" s="79"/>
      <c r="D231" s="79"/>
    </row>
    <row r="232">
      <c r="B232" s="79"/>
      <c r="D232" s="79"/>
    </row>
    <row r="233">
      <c r="B233" s="79"/>
      <c r="D233" s="79"/>
    </row>
    <row r="234">
      <c r="B234" s="79"/>
      <c r="D234" s="79"/>
    </row>
    <row r="235">
      <c r="B235" s="79"/>
      <c r="D235" s="79"/>
    </row>
    <row r="236">
      <c r="B236" s="79"/>
      <c r="D236" s="79"/>
    </row>
    <row r="237">
      <c r="B237" s="79"/>
      <c r="D237" s="79"/>
    </row>
    <row r="238">
      <c r="B238" s="79"/>
      <c r="D238" s="79"/>
    </row>
    <row r="239">
      <c r="B239" s="79"/>
      <c r="D239" s="79"/>
    </row>
    <row r="240">
      <c r="B240" s="79"/>
      <c r="D240" s="79"/>
    </row>
    <row r="241">
      <c r="B241" s="79"/>
      <c r="D241" s="79"/>
    </row>
    <row r="242">
      <c r="B242" s="79"/>
      <c r="D242" s="79"/>
    </row>
    <row r="243">
      <c r="B243" s="79"/>
      <c r="D243" s="79"/>
    </row>
    <row r="244">
      <c r="B244" s="79"/>
      <c r="D244" s="79"/>
    </row>
    <row r="245">
      <c r="B245" s="79"/>
      <c r="D245" s="79"/>
    </row>
    <row r="246">
      <c r="B246" s="79"/>
      <c r="D246" s="79"/>
    </row>
    <row r="247">
      <c r="B247" s="79"/>
      <c r="D247" s="79"/>
    </row>
    <row r="248">
      <c r="B248" s="79"/>
      <c r="D248" s="79"/>
    </row>
    <row r="249">
      <c r="B249" s="79"/>
      <c r="D249" s="79"/>
    </row>
    <row r="250">
      <c r="B250" s="79"/>
      <c r="D250" s="79"/>
    </row>
    <row r="251">
      <c r="B251" s="79"/>
      <c r="D251" s="79"/>
    </row>
    <row r="252">
      <c r="B252" s="79"/>
      <c r="D252" s="79"/>
    </row>
    <row r="253">
      <c r="B253" s="79"/>
      <c r="D253" s="79"/>
    </row>
    <row r="254">
      <c r="B254" s="79"/>
      <c r="D254" s="79"/>
    </row>
    <row r="255">
      <c r="B255" s="79"/>
      <c r="D255" s="79"/>
    </row>
    <row r="256">
      <c r="B256" s="79"/>
      <c r="D256" s="79"/>
    </row>
    <row r="257">
      <c r="B257" s="79"/>
      <c r="D257" s="79"/>
    </row>
    <row r="258">
      <c r="B258" s="79"/>
      <c r="D258" s="79"/>
    </row>
    <row r="259">
      <c r="B259" s="79"/>
      <c r="D259" s="79"/>
    </row>
    <row r="260">
      <c r="B260" s="79"/>
      <c r="D260" s="79"/>
    </row>
    <row r="261">
      <c r="B261" s="79"/>
      <c r="D261" s="79"/>
    </row>
    <row r="262">
      <c r="B262" s="79"/>
      <c r="D262" s="79"/>
    </row>
    <row r="263">
      <c r="B263" s="79"/>
      <c r="D263" s="79"/>
    </row>
    <row r="264">
      <c r="B264" s="79"/>
      <c r="D264" s="79"/>
    </row>
    <row r="265">
      <c r="B265" s="79"/>
      <c r="D265" s="79"/>
    </row>
    <row r="266">
      <c r="B266" s="79"/>
      <c r="D266" s="79"/>
    </row>
    <row r="267">
      <c r="B267" s="79"/>
      <c r="D267" s="79"/>
    </row>
    <row r="268">
      <c r="B268" s="79"/>
      <c r="D268" s="79"/>
    </row>
    <row r="269">
      <c r="B269" s="79"/>
      <c r="D269" s="79"/>
    </row>
    <row r="270">
      <c r="B270" s="79"/>
      <c r="D270" s="79"/>
    </row>
    <row r="271">
      <c r="B271" s="79"/>
      <c r="D271" s="79"/>
    </row>
    <row r="272">
      <c r="B272" s="79"/>
      <c r="D272" s="79"/>
    </row>
    <row r="273">
      <c r="B273" s="79"/>
      <c r="D273" s="79"/>
    </row>
    <row r="274">
      <c r="B274" s="79"/>
      <c r="D274" s="79"/>
    </row>
    <row r="275">
      <c r="B275" s="79"/>
      <c r="D275" s="79"/>
    </row>
    <row r="276">
      <c r="B276" s="79"/>
      <c r="D276" s="79"/>
    </row>
    <row r="277">
      <c r="B277" s="79"/>
      <c r="D277" s="79"/>
    </row>
    <row r="278">
      <c r="B278" s="79"/>
      <c r="D278" s="79"/>
    </row>
    <row r="279">
      <c r="B279" s="79"/>
      <c r="D279" s="79"/>
    </row>
    <row r="280">
      <c r="B280" s="79"/>
      <c r="D280" s="79"/>
    </row>
    <row r="281">
      <c r="B281" s="79"/>
      <c r="D281" s="79"/>
    </row>
    <row r="282">
      <c r="B282" s="79"/>
      <c r="D282" s="79"/>
    </row>
    <row r="283">
      <c r="B283" s="79"/>
      <c r="D283" s="79"/>
    </row>
    <row r="284">
      <c r="B284" s="79"/>
      <c r="D284" s="79"/>
    </row>
    <row r="285">
      <c r="B285" s="79"/>
      <c r="D285" s="79"/>
    </row>
    <row r="286">
      <c r="B286" s="79"/>
      <c r="D286" s="79"/>
    </row>
    <row r="287">
      <c r="B287" s="79"/>
      <c r="D287" s="79"/>
    </row>
    <row r="288">
      <c r="B288" s="79"/>
      <c r="D288" s="79"/>
    </row>
    <row r="289">
      <c r="B289" s="79"/>
      <c r="D289" s="79"/>
    </row>
    <row r="290">
      <c r="B290" s="79"/>
      <c r="D290" s="79"/>
    </row>
    <row r="291">
      <c r="B291" s="79"/>
      <c r="D291" s="79"/>
    </row>
    <row r="292">
      <c r="B292" s="79"/>
      <c r="D292" s="79"/>
    </row>
    <row r="293">
      <c r="B293" s="79"/>
      <c r="D293" s="79"/>
    </row>
    <row r="294">
      <c r="B294" s="79"/>
      <c r="D294" s="79"/>
    </row>
    <row r="295">
      <c r="B295" s="79"/>
      <c r="D295" s="79"/>
    </row>
    <row r="296">
      <c r="B296" s="79"/>
      <c r="D296" s="79"/>
    </row>
    <row r="297">
      <c r="B297" s="79"/>
      <c r="D297" s="79"/>
    </row>
    <row r="298">
      <c r="B298" s="79"/>
      <c r="D298" s="79"/>
    </row>
    <row r="299">
      <c r="B299" s="79"/>
      <c r="D299" s="79"/>
    </row>
    <row r="300">
      <c r="B300" s="79"/>
      <c r="D300" s="79"/>
    </row>
    <row r="301">
      <c r="B301" s="79"/>
      <c r="D301" s="79"/>
    </row>
    <row r="302">
      <c r="B302" s="79"/>
      <c r="D302" s="79"/>
    </row>
    <row r="303">
      <c r="B303" s="79"/>
      <c r="D303" s="79"/>
    </row>
    <row r="304">
      <c r="B304" s="79"/>
      <c r="D304" s="79"/>
    </row>
    <row r="305">
      <c r="B305" s="79"/>
      <c r="D305" s="79"/>
    </row>
    <row r="306">
      <c r="B306" s="79"/>
      <c r="D306" s="79"/>
    </row>
    <row r="307">
      <c r="B307" s="79"/>
      <c r="D307" s="79"/>
    </row>
    <row r="308">
      <c r="B308" s="79"/>
      <c r="D308" s="79"/>
    </row>
    <row r="309">
      <c r="B309" s="79"/>
      <c r="D309" s="79"/>
    </row>
    <row r="310">
      <c r="B310" s="79"/>
      <c r="D310" s="79"/>
    </row>
    <row r="311">
      <c r="B311" s="79"/>
      <c r="D311" s="79"/>
    </row>
    <row r="312">
      <c r="B312" s="79"/>
      <c r="D312" s="79"/>
    </row>
    <row r="313">
      <c r="B313" s="79"/>
      <c r="D313" s="79"/>
    </row>
    <row r="314">
      <c r="B314" s="79"/>
      <c r="D314" s="79"/>
    </row>
    <row r="315">
      <c r="B315" s="79"/>
      <c r="D315" s="79"/>
    </row>
    <row r="316">
      <c r="B316" s="79"/>
      <c r="D316" s="79"/>
    </row>
    <row r="317">
      <c r="B317" s="79"/>
      <c r="D317" s="79"/>
    </row>
    <row r="318">
      <c r="B318" s="79"/>
      <c r="D318" s="79"/>
    </row>
    <row r="319">
      <c r="B319" s="79"/>
      <c r="D319" s="79"/>
    </row>
    <row r="320">
      <c r="B320" s="79"/>
      <c r="D320" s="79"/>
    </row>
    <row r="321">
      <c r="B321" s="79"/>
      <c r="D321" s="79"/>
    </row>
    <row r="322">
      <c r="B322" s="79"/>
      <c r="D322" s="79"/>
    </row>
    <row r="323">
      <c r="B323" s="79"/>
      <c r="D323" s="79"/>
    </row>
    <row r="324">
      <c r="B324" s="79"/>
      <c r="D324" s="79"/>
    </row>
    <row r="325">
      <c r="B325" s="79"/>
      <c r="D325" s="79"/>
    </row>
    <row r="326">
      <c r="B326" s="79"/>
      <c r="D326" s="79"/>
    </row>
    <row r="327">
      <c r="B327" s="79"/>
      <c r="D327" s="79"/>
    </row>
    <row r="328">
      <c r="B328" s="79"/>
      <c r="D328" s="79"/>
    </row>
    <row r="329">
      <c r="B329" s="79"/>
      <c r="D329" s="79"/>
    </row>
    <row r="330">
      <c r="B330" s="79"/>
      <c r="D330" s="79"/>
    </row>
    <row r="331">
      <c r="B331" s="79"/>
      <c r="D331" s="79"/>
    </row>
    <row r="332">
      <c r="B332" s="79"/>
      <c r="D332" s="79"/>
    </row>
    <row r="333">
      <c r="B333" s="79"/>
      <c r="D333" s="79"/>
    </row>
    <row r="334">
      <c r="B334" s="79"/>
      <c r="D334" s="79"/>
    </row>
    <row r="335">
      <c r="B335" s="79"/>
      <c r="D335" s="79"/>
    </row>
    <row r="336">
      <c r="B336" s="79"/>
      <c r="D336" s="79"/>
    </row>
    <row r="337">
      <c r="B337" s="79"/>
      <c r="D337" s="79"/>
    </row>
    <row r="338">
      <c r="B338" s="79"/>
      <c r="D338" s="79"/>
    </row>
    <row r="339">
      <c r="B339" s="79"/>
      <c r="D339" s="79"/>
    </row>
    <row r="340">
      <c r="B340" s="79"/>
      <c r="D340" s="79"/>
    </row>
    <row r="341">
      <c r="B341" s="79"/>
      <c r="D341" s="79"/>
    </row>
    <row r="342">
      <c r="B342" s="79"/>
      <c r="D342" s="79"/>
    </row>
    <row r="343">
      <c r="B343" s="79"/>
      <c r="D343" s="79"/>
    </row>
    <row r="344">
      <c r="B344" s="79"/>
      <c r="D344" s="79"/>
    </row>
    <row r="345">
      <c r="B345" s="79"/>
      <c r="D345" s="79"/>
    </row>
    <row r="346">
      <c r="B346" s="79"/>
      <c r="D346" s="79"/>
    </row>
    <row r="347">
      <c r="B347" s="79"/>
      <c r="D347" s="79"/>
    </row>
    <row r="348">
      <c r="B348" s="79"/>
      <c r="D348" s="79"/>
    </row>
    <row r="349">
      <c r="B349" s="79"/>
      <c r="D349" s="79"/>
    </row>
    <row r="350">
      <c r="B350" s="79"/>
      <c r="D350" s="79"/>
    </row>
    <row r="351">
      <c r="B351" s="79"/>
      <c r="D351" s="79"/>
    </row>
    <row r="352">
      <c r="B352" s="79"/>
      <c r="D352" s="79"/>
    </row>
    <row r="353">
      <c r="B353" s="79"/>
      <c r="D353" s="79"/>
    </row>
    <row r="354">
      <c r="B354" s="79"/>
      <c r="D354" s="79"/>
    </row>
    <row r="355">
      <c r="B355" s="79"/>
      <c r="D355" s="79"/>
    </row>
    <row r="356">
      <c r="B356" s="79"/>
      <c r="D356" s="79"/>
    </row>
    <row r="357">
      <c r="B357" s="79"/>
      <c r="D357" s="79"/>
    </row>
    <row r="358">
      <c r="B358" s="79"/>
      <c r="D358" s="79"/>
    </row>
    <row r="359">
      <c r="B359" s="79"/>
      <c r="D359" s="79"/>
    </row>
    <row r="360">
      <c r="B360" s="79"/>
      <c r="D360" s="79"/>
    </row>
    <row r="361">
      <c r="B361" s="79"/>
      <c r="D361" s="79"/>
    </row>
    <row r="362">
      <c r="B362" s="79"/>
      <c r="D362" s="79"/>
    </row>
    <row r="363">
      <c r="B363" s="79"/>
      <c r="D363" s="79"/>
    </row>
    <row r="364">
      <c r="B364" s="79"/>
      <c r="D364" s="79"/>
    </row>
    <row r="365">
      <c r="B365" s="79"/>
      <c r="D365" s="79"/>
    </row>
    <row r="366">
      <c r="B366" s="79"/>
      <c r="D366" s="79"/>
    </row>
    <row r="367">
      <c r="B367" s="79"/>
      <c r="D367" s="79"/>
    </row>
    <row r="368">
      <c r="B368" s="79"/>
      <c r="D368" s="79"/>
    </row>
    <row r="369">
      <c r="B369" s="79"/>
      <c r="D369" s="79"/>
    </row>
    <row r="370">
      <c r="B370" s="79"/>
      <c r="D370" s="79"/>
    </row>
    <row r="371">
      <c r="B371" s="79"/>
      <c r="D371" s="79"/>
    </row>
    <row r="372">
      <c r="B372" s="79"/>
      <c r="D372" s="79"/>
    </row>
    <row r="373">
      <c r="B373" s="79"/>
      <c r="D373" s="79"/>
    </row>
    <row r="374">
      <c r="B374" s="79"/>
      <c r="D374" s="79"/>
    </row>
    <row r="375">
      <c r="B375" s="79"/>
      <c r="D375" s="79"/>
    </row>
    <row r="376">
      <c r="B376" s="79"/>
      <c r="D376" s="79"/>
    </row>
    <row r="377">
      <c r="B377" s="79"/>
      <c r="D377" s="79"/>
    </row>
    <row r="378">
      <c r="B378" s="79"/>
      <c r="D378" s="79"/>
    </row>
    <row r="379">
      <c r="B379" s="79"/>
      <c r="D379" s="79"/>
    </row>
    <row r="380">
      <c r="B380" s="79"/>
      <c r="D380" s="79"/>
    </row>
    <row r="381">
      <c r="B381" s="79"/>
      <c r="D381" s="79"/>
    </row>
    <row r="382">
      <c r="B382" s="79"/>
      <c r="D382" s="79"/>
    </row>
    <row r="383">
      <c r="B383" s="79"/>
      <c r="D383" s="79"/>
    </row>
    <row r="384">
      <c r="B384" s="79"/>
      <c r="D384" s="79"/>
    </row>
    <row r="385">
      <c r="B385" s="79"/>
      <c r="D385" s="79"/>
    </row>
    <row r="386">
      <c r="B386" s="79"/>
      <c r="D386" s="79"/>
    </row>
    <row r="387">
      <c r="B387" s="79"/>
      <c r="D387" s="79"/>
    </row>
    <row r="388">
      <c r="B388" s="79"/>
      <c r="D388" s="79"/>
    </row>
    <row r="389">
      <c r="B389" s="79"/>
      <c r="D389" s="79"/>
    </row>
    <row r="390">
      <c r="B390" s="79"/>
      <c r="D390" s="79"/>
    </row>
    <row r="391">
      <c r="B391" s="79"/>
      <c r="D391" s="79"/>
    </row>
    <row r="392">
      <c r="B392" s="79"/>
      <c r="D392" s="79"/>
    </row>
    <row r="393">
      <c r="B393" s="79"/>
      <c r="D393" s="79"/>
    </row>
    <row r="394">
      <c r="B394" s="79"/>
      <c r="D394" s="79"/>
    </row>
    <row r="395">
      <c r="B395" s="79"/>
      <c r="D395" s="79"/>
    </row>
    <row r="396">
      <c r="B396" s="79"/>
      <c r="D396" s="79"/>
    </row>
    <row r="397">
      <c r="B397" s="79"/>
      <c r="D397" s="79"/>
    </row>
    <row r="398">
      <c r="B398" s="79"/>
      <c r="D398" s="79"/>
    </row>
    <row r="399">
      <c r="B399" s="79"/>
      <c r="D399" s="79"/>
    </row>
    <row r="400">
      <c r="B400" s="79"/>
      <c r="D400" s="79"/>
    </row>
    <row r="401">
      <c r="B401" s="79"/>
      <c r="D401" s="79"/>
    </row>
    <row r="402">
      <c r="B402" s="79"/>
      <c r="D402" s="79"/>
    </row>
    <row r="403">
      <c r="B403" s="79"/>
      <c r="D403" s="79"/>
    </row>
    <row r="404">
      <c r="B404" s="79"/>
      <c r="D404" s="79"/>
    </row>
    <row r="405">
      <c r="B405" s="79"/>
      <c r="D405" s="79"/>
    </row>
    <row r="406">
      <c r="B406" s="79"/>
      <c r="D406" s="79"/>
    </row>
    <row r="407">
      <c r="B407" s="79"/>
      <c r="D407" s="79"/>
    </row>
    <row r="408">
      <c r="B408" s="79"/>
      <c r="D408" s="79"/>
    </row>
    <row r="409">
      <c r="B409" s="79"/>
      <c r="D409" s="79"/>
    </row>
    <row r="410">
      <c r="B410" s="79"/>
      <c r="D410" s="79"/>
    </row>
    <row r="411">
      <c r="B411" s="79"/>
      <c r="D411" s="79"/>
    </row>
    <row r="412">
      <c r="B412" s="79"/>
      <c r="D412" s="79"/>
    </row>
    <row r="413">
      <c r="B413" s="79"/>
      <c r="D413" s="79"/>
    </row>
    <row r="414">
      <c r="B414" s="79"/>
      <c r="D414" s="79"/>
    </row>
    <row r="415">
      <c r="B415" s="79"/>
      <c r="D415" s="79"/>
    </row>
    <row r="416">
      <c r="B416" s="79"/>
      <c r="D416" s="79"/>
    </row>
    <row r="417">
      <c r="B417" s="79"/>
      <c r="D417" s="79"/>
    </row>
    <row r="418">
      <c r="B418" s="79"/>
      <c r="D418" s="79"/>
    </row>
    <row r="419">
      <c r="B419" s="79"/>
      <c r="D419" s="79"/>
    </row>
    <row r="420">
      <c r="B420" s="79"/>
      <c r="D420" s="79"/>
    </row>
    <row r="421">
      <c r="B421" s="79"/>
      <c r="D421" s="79"/>
    </row>
    <row r="422">
      <c r="B422" s="79"/>
      <c r="D422" s="79"/>
    </row>
    <row r="423">
      <c r="B423" s="79"/>
      <c r="D423" s="79"/>
    </row>
    <row r="424">
      <c r="B424" s="79"/>
      <c r="D424" s="79"/>
    </row>
    <row r="425">
      <c r="B425" s="79"/>
      <c r="D425" s="79"/>
    </row>
    <row r="426">
      <c r="B426" s="79"/>
      <c r="D426" s="79"/>
    </row>
    <row r="427">
      <c r="B427" s="79"/>
      <c r="D427" s="79"/>
    </row>
    <row r="428">
      <c r="B428" s="79"/>
      <c r="D428" s="79"/>
    </row>
    <row r="429">
      <c r="B429" s="79"/>
      <c r="D429" s="79"/>
    </row>
    <row r="430">
      <c r="B430" s="79"/>
      <c r="D430" s="79"/>
    </row>
    <row r="431">
      <c r="B431" s="79"/>
      <c r="D431" s="79"/>
    </row>
    <row r="432">
      <c r="B432" s="79"/>
      <c r="D432" s="79"/>
    </row>
    <row r="433">
      <c r="B433" s="79"/>
      <c r="D433" s="79"/>
    </row>
    <row r="434">
      <c r="B434" s="79"/>
      <c r="D434" s="79"/>
    </row>
    <row r="435">
      <c r="B435" s="79"/>
      <c r="D435" s="79"/>
    </row>
    <row r="436">
      <c r="B436" s="79"/>
      <c r="D436" s="79"/>
    </row>
    <row r="437">
      <c r="B437" s="79"/>
      <c r="D437" s="79"/>
    </row>
    <row r="438">
      <c r="B438" s="79"/>
      <c r="D438" s="79"/>
    </row>
    <row r="439">
      <c r="B439" s="79"/>
      <c r="D439" s="79"/>
    </row>
    <row r="440">
      <c r="B440" s="79"/>
      <c r="D440" s="79"/>
    </row>
    <row r="441">
      <c r="B441" s="79"/>
      <c r="D441" s="79"/>
    </row>
    <row r="442">
      <c r="B442" s="79"/>
      <c r="D442" s="79"/>
    </row>
    <row r="443">
      <c r="B443" s="79"/>
      <c r="D443" s="79"/>
    </row>
    <row r="444">
      <c r="B444" s="79"/>
      <c r="D444" s="79"/>
    </row>
    <row r="445">
      <c r="B445" s="79"/>
      <c r="D445" s="79"/>
    </row>
    <row r="446">
      <c r="B446" s="79"/>
      <c r="D446" s="79"/>
    </row>
    <row r="447">
      <c r="B447" s="79"/>
      <c r="D447" s="79"/>
    </row>
    <row r="448">
      <c r="B448" s="79"/>
      <c r="D448" s="79"/>
    </row>
    <row r="449">
      <c r="B449" s="79"/>
      <c r="D449" s="79"/>
    </row>
    <row r="450">
      <c r="B450" s="79"/>
      <c r="D450" s="79"/>
    </row>
    <row r="451">
      <c r="B451" s="79"/>
      <c r="D451" s="79"/>
    </row>
    <row r="452">
      <c r="B452" s="79"/>
      <c r="D452" s="79"/>
    </row>
    <row r="453">
      <c r="B453" s="79"/>
      <c r="D453" s="79"/>
    </row>
    <row r="454">
      <c r="B454" s="79"/>
      <c r="D454" s="79"/>
    </row>
    <row r="455">
      <c r="B455" s="79"/>
      <c r="D455" s="79"/>
    </row>
    <row r="456">
      <c r="B456" s="79"/>
      <c r="D456" s="79"/>
    </row>
    <row r="457">
      <c r="B457" s="79"/>
      <c r="D457" s="79"/>
    </row>
    <row r="458">
      <c r="B458" s="79"/>
      <c r="D458" s="79"/>
    </row>
    <row r="459">
      <c r="B459" s="79"/>
      <c r="D459" s="79"/>
    </row>
    <row r="460">
      <c r="B460" s="79"/>
      <c r="D460" s="79"/>
    </row>
    <row r="461">
      <c r="B461" s="79"/>
      <c r="D461" s="79"/>
    </row>
    <row r="462">
      <c r="B462" s="79"/>
      <c r="D462" s="79"/>
    </row>
    <row r="463">
      <c r="B463" s="79"/>
      <c r="D463" s="79"/>
    </row>
    <row r="464">
      <c r="B464" s="79"/>
      <c r="D464" s="79"/>
    </row>
    <row r="465">
      <c r="B465" s="79"/>
      <c r="D465" s="79"/>
    </row>
    <row r="466">
      <c r="B466" s="79"/>
      <c r="D466" s="79"/>
    </row>
    <row r="467">
      <c r="B467" s="79"/>
      <c r="D467" s="79"/>
    </row>
    <row r="468">
      <c r="B468" s="79"/>
      <c r="D468" s="79"/>
    </row>
    <row r="469">
      <c r="B469" s="79"/>
      <c r="D469" s="79"/>
    </row>
    <row r="470">
      <c r="B470" s="79"/>
      <c r="D470" s="79"/>
    </row>
    <row r="471">
      <c r="B471" s="79"/>
      <c r="D471" s="79"/>
    </row>
    <row r="472">
      <c r="B472" s="79"/>
      <c r="D472" s="79"/>
    </row>
    <row r="473">
      <c r="B473" s="79"/>
      <c r="D473" s="79"/>
    </row>
    <row r="474">
      <c r="B474" s="79"/>
      <c r="D474" s="79"/>
    </row>
    <row r="475">
      <c r="B475" s="79"/>
      <c r="D475" s="79"/>
    </row>
    <row r="476">
      <c r="B476" s="79"/>
      <c r="D476" s="79"/>
    </row>
    <row r="477">
      <c r="B477" s="79"/>
      <c r="D477" s="79"/>
    </row>
    <row r="478">
      <c r="B478" s="79"/>
      <c r="D478" s="79"/>
    </row>
    <row r="479">
      <c r="B479" s="79"/>
      <c r="D479" s="79"/>
    </row>
    <row r="480">
      <c r="B480" s="79"/>
      <c r="D480" s="79"/>
    </row>
    <row r="481">
      <c r="B481" s="79"/>
      <c r="D481" s="79"/>
    </row>
    <row r="482">
      <c r="B482" s="79"/>
      <c r="D482" s="79"/>
    </row>
    <row r="483">
      <c r="B483" s="79"/>
      <c r="D483" s="79"/>
    </row>
    <row r="484">
      <c r="B484" s="79"/>
      <c r="D484" s="79"/>
    </row>
    <row r="485">
      <c r="B485" s="79"/>
      <c r="D485" s="79"/>
    </row>
    <row r="486">
      <c r="B486" s="79"/>
      <c r="D486" s="79"/>
    </row>
    <row r="487">
      <c r="B487" s="79"/>
      <c r="D487" s="79"/>
    </row>
    <row r="488">
      <c r="B488" s="79"/>
      <c r="D488" s="79"/>
    </row>
    <row r="489">
      <c r="B489" s="79"/>
      <c r="D489" s="79"/>
    </row>
    <row r="490">
      <c r="B490" s="79"/>
      <c r="D490" s="79"/>
    </row>
    <row r="491">
      <c r="B491" s="79"/>
      <c r="D491" s="79"/>
    </row>
    <row r="492">
      <c r="B492" s="79"/>
      <c r="D492" s="79"/>
    </row>
    <row r="493">
      <c r="B493" s="79"/>
      <c r="D493" s="79"/>
    </row>
    <row r="494">
      <c r="B494" s="79"/>
      <c r="D494" s="79"/>
    </row>
    <row r="495">
      <c r="B495" s="79"/>
      <c r="D495" s="79"/>
    </row>
    <row r="496">
      <c r="B496" s="79"/>
      <c r="D496" s="79"/>
    </row>
    <row r="497">
      <c r="B497" s="79"/>
      <c r="D497" s="79"/>
    </row>
    <row r="498">
      <c r="B498" s="79"/>
      <c r="D498" s="79"/>
    </row>
    <row r="499">
      <c r="B499" s="79"/>
      <c r="D499" s="79"/>
    </row>
    <row r="500">
      <c r="B500" s="79"/>
      <c r="D500" s="79"/>
    </row>
    <row r="501">
      <c r="B501" s="79"/>
      <c r="D501" s="79"/>
    </row>
    <row r="502">
      <c r="B502" s="79"/>
      <c r="D502" s="79"/>
    </row>
    <row r="503">
      <c r="B503" s="79"/>
      <c r="D503" s="79"/>
    </row>
    <row r="504">
      <c r="B504" s="79"/>
      <c r="D504" s="79"/>
    </row>
    <row r="505">
      <c r="B505" s="79"/>
      <c r="D505" s="79"/>
    </row>
    <row r="506">
      <c r="B506" s="79"/>
      <c r="D506" s="79"/>
    </row>
    <row r="507">
      <c r="B507" s="79"/>
      <c r="D507" s="79"/>
    </row>
    <row r="508">
      <c r="B508" s="79"/>
      <c r="D508" s="79"/>
    </row>
    <row r="509">
      <c r="B509" s="79"/>
      <c r="D509" s="79"/>
    </row>
    <row r="510">
      <c r="B510" s="79"/>
      <c r="D510" s="79"/>
    </row>
    <row r="511">
      <c r="B511" s="79"/>
      <c r="D511" s="79"/>
    </row>
    <row r="512">
      <c r="B512" s="79"/>
      <c r="D512" s="79"/>
    </row>
    <row r="513">
      <c r="B513" s="79"/>
      <c r="D513" s="79"/>
    </row>
    <row r="514">
      <c r="B514" s="79"/>
      <c r="D514" s="79"/>
    </row>
    <row r="515">
      <c r="B515" s="79"/>
      <c r="D515" s="79"/>
    </row>
    <row r="516">
      <c r="B516" s="79"/>
      <c r="D516" s="79"/>
    </row>
    <row r="517">
      <c r="B517" s="79"/>
      <c r="D517" s="79"/>
    </row>
    <row r="518">
      <c r="B518" s="79"/>
      <c r="D518" s="79"/>
    </row>
    <row r="519">
      <c r="B519" s="79"/>
      <c r="D519" s="79"/>
    </row>
    <row r="520">
      <c r="B520" s="79"/>
      <c r="D520" s="79"/>
    </row>
    <row r="521">
      <c r="B521" s="79"/>
      <c r="D521" s="79"/>
    </row>
    <row r="522">
      <c r="B522" s="79"/>
      <c r="D522" s="79"/>
    </row>
    <row r="523">
      <c r="B523" s="79"/>
      <c r="D523" s="79"/>
    </row>
    <row r="524">
      <c r="B524" s="79"/>
      <c r="D524" s="79"/>
    </row>
    <row r="525">
      <c r="B525" s="79"/>
      <c r="D525" s="79"/>
    </row>
    <row r="526">
      <c r="B526" s="79"/>
      <c r="D526" s="79"/>
    </row>
    <row r="527">
      <c r="B527" s="79"/>
      <c r="D527" s="79"/>
    </row>
    <row r="528">
      <c r="B528" s="79"/>
      <c r="D528" s="79"/>
    </row>
    <row r="529">
      <c r="B529" s="79"/>
      <c r="D529" s="79"/>
    </row>
    <row r="530">
      <c r="B530" s="79"/>
      <c r="D530" s="79"/>
    </row>
    <row r="531">
      <c r="B531" s="79"/>
      <c r="D531" s="79"/>
    </row>
    <row r="532">
      <c r="B532" s="79"/>
      <c r="D532" s="79"/>
    </row>
    <row r="533">
      <c r="B533" s="79"/>
      <c r="D533" s="79"/>
    </row>
    <row r="534">
      <c r="B534" s="79"/>
      <c r="D534" s="79"/>
    </row>
    <row r="535">
      <c r="B535" s="79"/>
      <c r="D535" s="79"/>
    </row>
    <row r="536">
      <c r="B536" s="79"/>
      <c r="D536" s="79"/>
    </row>
    <row r="537">
      <c r="B537" s="79"/>
      <c r="D537" s="79"/>
    </row>
    <row r="538">
      <c r="B538" s="79"/>
      <c r="D538" s="79"/>
    </row>
    <row r="539">
      <c r="B539" s="79"/>
      <c r="D539" s="79"/>
    </row>
    <row r="540">
      <c r="B540" s="79"/>
      <c r="D540" s="79"/>
    </row>
    <row r="541">
      <c r="B541" s="79"/>
      <c r="D541" s="79"/>
    </row>
    <row r="542">
      <c r="B542" s="79"/>
      <c r="D542" s="79"/>
    </row>
    <row r="543">
      <c r="B543" s="79"/>
      <c r="D543" s="79"/>
    </row>
    <row r="544">
      <c r="B544" s="79"/>
      <c r="D544" s="79"/>
    </row>
    <row r="545">
      <c r="B545" s="79"/>
      <c r="D545" s="79"/>
    </row>
    <row r="546">
      <c r="B546" s="79"/>
      <c r="D546" s="79"/>
    </row>
    <row r="547">
      <c r="B547" s="79"/>
      <c r="D547" s="79"/>
    </row>
    <row r="548">
      <c r="B548" s="79"/>
      <c r="D548" s="79"/>
    </row>
    <row r="549">
      <c r="B549" s="79"/>
      <c r="D549" s="79"/>
    </row>
    <row r="550">
      <c r="B550" s="79"/>
      <c r="D550" s="79"/>
    </row>
    <row r="551">
      <c r="B551" s="79"/>
      <c r="D551" s="79"/>
    </row>
    <row r="552">
      <c r="B552" s="79"/>
      <c r="D552" s="79"/>
    </row>
    <row r="553">
      <c r="B553" s="79"/>
      <c r="D553" s="79"/>
    </row>
    <row r="554">
      <c r="B554" s="79"/>
      <c r="D554" s="79"/>
    </row>
    <row r="555">
      <c r="B555" s="79"/>
      <c r="D555" s="79"/>
    </row>
    <row r="556">
      <c r="B556" s="79"/>
      <c r="D556" s="79"/>
    </row>
    <row r="557">
      <c r="B557" s="79"/>
      <c r="D557" s="79"/>
    </row>
    <row r="558">
      <c r="B558" s="79"/>
      <c r="D558" s="79"/>
    </row>
    <row r="559">
      <c r="B559" s="79"/>
      <c r="D559" s="79"/>
    </row>
    <row r="560">
      <c r="B560" s="79"/>
      <c r="D560" s="79"/>
    </row>
    <row r="561">
      <c r="B561" s="79"/>
      <c r="D561" s="79"/>
    </row>
    <row r="562">
      <c r="B562" s="79"/>
      <c r="D562" s="79"/>
    </row>
    <row r="563">
      <c r="B563" s="79"/>
      <c r="D563" s="79"/>
    </row>
    <row r="564">
      <c r="B564" s="79"/>
      <c r="D564" s="79"/>
    </row>
    <row r="565">
      <c r="B565" s="79"/>
      <c r="D565" s="79"/>
    </row>
    <row r="566">
      <c r="B566" s="79"/>
      <c r="D566" s="79"/>
    </row>
    <row r="567">
      <c r="B567" s="79"/>
      <c r="D567" s="79"/>
    </row>
    <row r="568">
      <c r="B568" s="79"/>
      <c r="D568" s="79"/>
    </row>
    <row r="569">
      <c r="B569" s="79"/>
      <c r="D569" s="79"/>
    </row>
    <row r="570">
      <c r="B570" s="79"/>
      <c r="D570" s="79"/>
    </row>
    <row r="571">
      <c r="B571" s="79"/>
      <c r="D571" s="79"/>
    </row>
    <row r="572">
      <c r="B572" s="79"/>
      <c r="D572" s="79"/>
    </row>
    <row r="573">
      <c r="B573" s="79"/>
      <c r="D573" s="79"/>
    </row>
    <row r="574">
      <c r="B574" s="79"/>
      <c r="D574" s="79"/>
    </row>
    <row r="575">
      <c r="B575" s="79"/>
      <c r="D575" s="79"/>
    </row>
    <row r="576">
      <c r="B576" s="79"/>
      <c r="D576" s="79"/>
    </row>
    <row r="577">
      <c r="B577" s="79"/>
      <c r="D577" s="79"/>
    </row>
    <row r="578">
      <c r="B578" s="79"/>
      <c r="D578" s="79"/>
    </row>
    <row r="579">
      <c r="B579" s="79"/>
      <c r="D579" s="79"/>
    </row>
    <row r="580">
      <c r="B580" s="79"/>
      <c r="D580" s="79"/>
    </row>
    <row r="581">
      <c r="B581" s="79"/>
      <c r="D581" s="79"/>
    </row>
    <row r="582">
      <c r="B582" s="79"/>
      <c r="D582" s="79"/>
    </row>
    <row r="583">
      <c r="B583" s="79"/>
      <c r="D583" s="79"/>
    </row>
    <row r="584">
      <c r="B584" s="79"/>
      <c r="D584" s="79"/>
    </row>
    <row r="585">
      <c r="B585" s="79"/>
      <c r="D585" s="79"/>
    </row>
    <row r="586">
      <c r="B586" s="79"/>
      <c r="D586" s="79"/>
    </row>
    <row r="587">
      <c r="B587" s="79"/>
      <c r="D587" s="79"/>
    </row>
    <row r="588">
      <c r="B588" s="79"/>
      <c r="D588" s="79"/>
    </row>
    <row r="589">
      <c r="B589" s="79"/>
      <c r="D589" s="79"/>
    </row>
    <row r="590">
      <c r="B590" s="79"/>
      <c r="D590" s="79"/>
    </row>
    <row r="591">
      <c r="B591" s="79"/>
      <c r="D591" s="79"/>
    </row>
    <row r="592">
      <c r="B592" s="79"/>
      <c r="D592" s="79"/>
    </row>
    <row r="593">
      <c r="B593" s="79"/>
      <c r="D593" s="79"/>
    </row>
    <row r="594">
      <c r="B594" s="79"/>
      <c r="D594" s="79"/>
    </row>
    <row r="595">
      <c r="B595" s="79"/>
      <c r="D595" s="79"/>
    </row>
    <row r="596">
      <c r="B596" s="79"/>
      <c r="D596" s="79"/>
    </row>
    <row r="597">
      <c r="B597" s="79"/>
      <c r="D597" s="79"/>
    </row>
    <row r="598">
      <c r="B598" s="79"/>
      <c r="D598" s="79"/>
    </row>
    <row r="599">
      <c r="B599" s="79"/>
      <c r="D599" s="79"/>
    </row>
    <row r="600">
      <c r="B600" s="79"/>
      <c r="D600" s="79"/>
    </row>
    <row r="601">
      <c r="B601" s="79"/>
      <c r="D601" s="79"/>
    </row>
    <row r="602">
      <c r="B602" s="79"/>
      <c r="D602" s="79"/>
    </row>
    <row r="603">
      <c r="B603" s="79"/>
      <c r="D603" s="79"/>
    </row>
    <row r="604">
      <c r="B604" s="79"/>
      <c r="D604" s="79"/>
    </row>
    <row r="605">
      <c r="B605" s="79"/>
      <c r="D605" s="79"/>
    </row>
    <row r="606">
      <c r="B606" s="79"/>
      <c r="D606" s="79"/>
    </row>
    <row r="607">
      <c r="B607" s="79"/>
      <c r="D607" s="79"/>
    </row>
    <row r="608">
      <c r="B608" s="79"/>
      <c r="D608" s="79"/>
    </row>
    <row r="609">
      <c r="B609" s="79"/>
      <c r="D609" s="79"/>
    </row>
    <row r="610">
      <c r="B610" s="79"/>
      <c r="D610" s="79"/>
    </row>
    <row r="611">
      <c r="B611" s="79"/>
      <c r="D611" s="79"/>
    </row>
    <row r="612">
      <c r="B612" s="79"/>
      <c r="D612" s="79"/>
    </row>
    <row r="613">
      <c r="B613" s="79"/>
      <c r="D613" s="79"/>
    </row>
    <row r="614">
      <c r="B614" s="79"/>
      <c r="D614" s="79"/>
    </row>
    <row r="615">
      <c r="B615" s="79"/>
      <c r="D615" s="79"/>
    </row>
    <row r="616">
      <c r="B616" s="79"/>
      <c r="D616" s="79"/>
    </row>
    <row r="617">
      <c r="B617" s="79"/>
      <c r="D617" s="79"/>
    </row>
    <row r="618">
      <c r="B618" s="79"/>
      <c r="D618" s="79"/>
    </row>
    <row r="619">
      <c r="B619" s="79"/>
      <c r="D619" s="79"/>
    </row>
    <row r="620">
      <c r="B620" s="79"/>
      <c r="D620" s="79"/>
    </row>
    <row r="621">
      <c r="B621" s="79"/>
      <c r="D621" s="79"/>
    </row>
    <row r="622">
      <c r="B622" s="79"/>
      <c r="D622" s="79"/>
    </row>
    <row r="623">
      <c r="B623" s="79"/>
      <c r="D623" s="79"/>
    </row>
    <row r="624">
      <c r="B624" s="79"/>
      <c r="D624" s="79"/>
    </row>
    <row r="625">
      <c r="B625" s="79"/>
      <c r="D625" s="79"/>
    </row>
    <row r="626">
      <c r="B626" s="79"/>
      <c r="D626" s="79"/>
    </row>
    <row r="627">
      <c r="B627" s="79"/>
      <c r="D627" s="79"/>
    </row>
    <row r="628">
      <c r="B628" s="79"/>
      <c r="D628" s="79"/>
    </row>
    <row r="629">
      <c r="B629" s="79"/>
      <c r="D629" s="79"/>
    </row>
    <row r="630">
      <c r="B630" s="79"/>
      <c r="D630" s="79"/>
    </row>
    <row r="631">
      <c r="B631" s="79"/>
      <c r="D631" s="79"/>
    </row>
    <row r="632">
      <c r="B632" s="79"/>
      <c r="D632" s="79"/>
    </row>
    <row r="633">
      <c r="B633" s="79"/>
      <c r="D633" s="79"/>
    </row>
    <row r="634">
      <c r="B634" s="79"/>
      <c r="D634" s="79"/>
    </row>
    <row r="635">
      <c r="B635" s="79"/>
      <c r="D635" s="79"/>
    </row>
    <row r="636">
      <c r="B636" s="79"/>
      <c r="D636" s="79"/>
    </row>
    <row r="637">
      <c r="B637" s="79"/>
      <c r="D637" s="79"/>
    </row>
    <row r="638">
      <c r="B638" s="79"/>
      <c r="D638" s="79"/>
    </row>
    <row r="639">
      <c r="B639" s="79"/>
      <c r="D639" s="79"/>
    </row>
    <row r="640">
      <c r="B640" s="79"/>
      <c r="D640" s="79"/>
    </row>
    <row r="641">
      <c r="B641" s="79"/>
      <c r="D641" s="79"/>
    </row>
    <row r="642">
      <c r="B642" s="79"/>
      <c r="D642" s="79"/>
    </row>
    <row r="643">
      <c r="B643" s="79"/>
      <c r="D643" s="79"/>
    </row>
    <row r="644">
      <c r="B644" s="79"/>
      <c r="D644" s="79"/>
    </row>
    <row r="645">
      <c r="B645" s="79"/>
      <c r="D645" s="79"/>
    </row>
    <row r="646">
      <c r="B646" s="79"/>
      <c r="D646" s="79"/>
    </row>
    <row r="647">
      <c r="B647" s="79"/>
      <c r="D647" s="79"/>
    </row>
    <row r="648">
      <c r="B648" s="79"/>
      <c r="D648" s="79"/>
    </row>
    <row r="649">
      <c r="B649" s="79"/>
      <c r="D649" s="79"/>
    </row>
    <row r="650">
      <c r="B650" s="79"/>
      <c r="D650" s="79"/>
    </row>
    <row r="651">
      <c r="B651" s="79"/>
      <c r="D651" s="79"/>
    </row>
    <row r="652">
      <c r="B652" s="79"/>
      <c r="D652" s="79"/>
    </row>
    <row r="653">
      <c r="B653" s="79"/>
      <c r="D653" s="79"/>
    </row>
    <row r="654">
      <c r="B654" s="79"/>
      <c r="D654" s="79"/>
    </row>
    <row r="655">
      <c r="B655" s="79"/>
      <c r="D655" s="79"/>
    </row>
    <row r="656">
      <c r="B656" s="79"/>
      <c r="D656" s="79"/>
    </row>
    <row r="657">
      <c r="B657" s="79"/>
      <c r="D657" s="79"/>
    </row>
    <row r="658">
      <c r="B658" s="79"/>
      <c r="D658" s="79"/>
    </row>
    <row r="659">
      <c r="B659" s="79"/>
      <c r="D659" s="79"/>
    </row>
    <row r="660">
      <c r="B660" s="79"/>
      <c r="D660" s="79"/>
    </row>
    <row r="661">
      <c r="B661" s="79"/>
      <c r="D661" s="79"/>
    </row>
    <row r="662">
      <c r="B662" s="79"/>
      <c r="D662" s="79"/>
    </row>
    <row r="663">
      <c r="B663" s="79"/>
      <c r="D663" s="79"/>
    </row>
    <row r="664">
      <c r="B664" s="79"/>
      <c r="D664" s="79"/>
    </row>
    <row r="665">
      <c r="B665" s="79"/>
      <c r="D665" s="79"/>
    </row>
    <row r="666">
      <c r="B666" s="79"/>
      <c r="D666" s="79"/>
    </row>
    <row r="667">
      <c r="B667" s="79"/>
      <c r="D667" s="79"/>
    </row>
    <row r="668">
      <c r="B668" s="79"/>
      <c r="D668" s="79"/>
    </row>
    <row r="669">
      <c r="B669" s="79"/>
      <c r="D669" s="79"/>
    </row>
    <row r="670">
      <c r="B670" s="79"/>
      <c r="D670" s="79"/>
    </row>
    <row r="671">
      <c r="B671" s="79"/>
      <c r="D671" s="79"/>
    </row>
    <row r="672">
      <c r="B672" s="79"/>
      <c r="D672" s="79"/>
    </row>
    <row r="673">
      <c r="B673" s="79"/>
      <c r="D673" s="79"/>
    </row>
    <row r="674">
      <c r="B674" s="79"/>
      <c r="D674" s="79"/>
    </row>
    <row r="675">
      <c r="B675" s="79"/>
      <c r="D675" s="79"/>
    </row>
    <row r="676">
      <c r="B676" s="79"/>
      <c r="D676" s="79"/>
    </row>
    <row r="677">
      <c r="B677" s="79"/>
      <c r="D677" s="79"/>
    </row>
    <row r="678">
      <c r="B678" s="79"/>
      <c r="D678" s="79"/>
    </row>
    <row r="679">
      <c r="B679" s="79"/>
      <c r="D679" s="79"/>
    </row>
    <row r="680">
      <c r="B680" s="79"/>
      <c r="D680" s="79"/>
    </row>
    <row r="681">
      <c r="B681" s="79"/>
      <c r="D681" s="79"/>
    </row>
    <row r="682">
      <c r="B682" s="79"/>
      <c r="D682" s="79"/>
    </row>
    <row r="683">
      <c r="B683" s="79"/>
      <c r="D683" s="79"/>
    </row>
    <row r="684">
      <c r="B684" s="79"/>
      <c r="D684" s="79"/>
    </row>
    <row r="685">
      <c r="B685" s="79"/>
      <c r="D685" s="79"/>
    </row>
    <row r="686">
      <c r="B686" s="79"/>
      <c r="D686" s="79"/>
    </row>
    <row r="687">
      <c r="B687" s="79"/>
      <c r="D687" s="79"/>
    </row>
    <row r="688">
      <c r="B688" s="79"/>
      <c r="D688" s="79"/>
    </row>
    <row r="689">
      <c r="B689" s="79"/>
      <c r="D689" s="79"/>
    </row>
    <row r="690">
      <c r="B690" s="79"/>
      <c r="D690" s="79"/>
    </row>
    <row r="691">
      <c r="B691" s="79"/>
      <c r="D691" s="79"/>
    </row>
    <row r="692">
      <c r="B692" s="79"/>
      <c r="D692" s="79"/>
    </row>
    <row r="693">
      <c r="B693" s="79"/>
      <c r="D693" s="79"/>
    </row>
    <row r="694">
      <c r="B694" s="79"/>
      <c r="D694" s="79"/>
    </row>
    <row r="695">
      <c r="B695" s="79"/>
      <c r="D695" s="79"/>
    </row>
    <row r="696">
      <c r="B696" s="79"/>
      <c r="D696" s="79"/>
    </row>
    <row r="697">
      <c r="B697" s="79"/>
      <c r="D697" s="79"/>
    </row>
    <row r="698">
      <c r="B698" s="79"/>
      <c r="D698" s="79"/>
    </row>
    <row r="699">
      <c r="B699" s="79"/>
      <c r="D699" s="79"/>
    </row>
    <row r="700">
      <c r="B700" s="79"/>
      <c r="D700" s="79"/>
    </row>
    <row r="701">
      <c r="B701" s="79"/>
      <c r="D701" s="79"/>
    </row>
    <row r="702">
      <c r="B702" s="79"/>
      <c r="D702" s="79"/>
    </row>
    <row r="703">
      <c r="B703" s="79"/>
      <c r="D703" s="79"/>
    </row>
    <row r="704">
      <c r="B704" s="79"/>
      <c r="D704" s="79"/>
    </row>
    <row r="705">
      <c r="B705" s="79"/>
      <c r="D705" s="79"/>
    </row>
    <row r="706">
      <c r="B706" s="79"/>
      <c r="D706" s="79"/>
    </row>
    <row r="707">
      <c r="B707" s="79"/>
      <c r="D707" s="79"/>
    </row>
    <row r="708">
      <c r="B708" s="79"/>
      <c r="D708" s="79"/>
    </row>
    <row r="709">
      <c r="B709" s="79"/>
      <c r="D709" s="79"/>
    </row>
    <row r="710">
      <c r="B710" s="79"/>
      <c r="D710" s="79"/>
    </row>
    <row r="711">
      <c r="B711" s="79"/>
      <c r="D711" s="79"/>
    </row>
    <row r="712">
      <c r="B712" s="79"/>
      <c r="D712" s="79"/>
    </row>
    <row r="713">
      <c r="B713" s="79"/>
      <c r="D713" s="79"/>
    </row>
    <row r="714">
      <c r="B714" s="79"/>
      <c r="D714" s="79"/>
    </row>
    <row r="715">
      <c r="B715" s="79"/>
      <c r="D715" s="79"/>
    </row>
    <row r="716">
      <c r="B716" s="79"/>
      <c r="D716" s="79"/>
    </row>
    <row r="717">
      <c r="B717" s="79"/>
      <c r="D717" s="79"/>
    </row>
    <row r="718">
      <c r="B718" s="79"/>
      <c r="D718" s="79"/>
    </row>
    <row r="719">
      <c r="B719" s="79"/>
      <c r="D719" s="79"/>
    </row>
    <row r="720">
      <c r="B720" s="79"/>
      <c r="D720" s="79"/>
    </row>
    <row r="721">
      <c r="B721" s="79"/>
      <c r="D721" s="79"/>
    </row>
    <row r="722">
      <c r="B722" s="79"/>
      <c r="D722" s="79"/>
    </row>
    <row r="723">
      <c r="B723" s="79"/>
      <c r="D723" s="79"/>
    </row>
    <row r="724">
      <c r="B724" s="79"/>
      <c r="D724" s="79"/>
    </row>
    <row r="725">
      <c r="B725" s="79"/>
      <c r="D725" s="79"/>
    </row>
    <row r="726">
      <c r="B726" s="79"/>
      <c r="D726" s="79"/>
    </row>
    <row r="727">
      <c r="B727" s="79"/>
      <c r="D727" s="79"/>
    </row>
    <row r="728">
      <c r="B728" s="79"/>
      <c r="D728" s="79"/>
    </row>
    <row r="729">
      <c r="B729" s="79"/>
      <c r="D729" s="79"/>
    </row>
    <row r="730">
      <c r="B730" s="79"/>
      <c r="D730" s="79"/>
    </row>
    <row r="731">
      <c r="B731" s="79"/>
      <c r="D731" s="79"/>
    </row>
    <row r="732">
      <c r="B732" s="79"/>
      <c r="D732" s="79"/>
    </row>
    <row r="733">
      <c r="B733" s="79"/>
      <c r="D733" s="79"/>
    </row>
    <row r="734">
      <c r="B734" s="79"/>
      <c r="D734" s="79"/>
    </row>
    <row r="735">
      <c r="B735" s="79"/>
      <c r="D735" s="79"/>
    </row>
    <row r="736">
      <c r="B736" s="79"/>
      <c r="D736" s="79"/>
    </row>
    <row r="737">
      <c r="B737" s="79"/>
      <c r="D737" s="79"/>
    </row>
    <row r="738">
      <c r="B738" s="79"/>
      <c r="D738" s="79"/>
    </row>
    <row r="739">
      <c r="B739" s="79"/>
      <c r="D739" s="79"/>
    </row>
    <row r="740">
      <c r="B740" s="79"/>
      <c r="D740" s="79"/>
    </row>
    <row r="741">
      <c r="B741" s="79"/>
      <c r="D741" s="79"/>
    </row>
    <row r="742">
      <c r="B742" s="79"/>
      <c r="D742" s="79"/>
    </row>
    <row r="743">
      <c r="B743" s="79"/>
      <c r="D743" s="79"/>
    </row>
    <row r="744">
      <c r="B744" s="79"/>
      <c r="D744" s="79"/>
    </row>
    <row r="745">
      <c r="B745" s="79"/>
      <c r="D745" s="79"/>
    </row>
    <row r="746">
      <c r="B746" s="79"/>
      <c r="D746" s="79"/>
    </row>
    <row r="747">
      <c r="B747" s="79"/>
      <c r="D747" s="79"/>
    </row>
    <row r="748">
      <c r="B748" s="79"/>
      <c r="D748" s="79"/>
    </row>
    <row r="749">
      <c r="B749" s="79"/>
      <c r="D749" s="79"/>
    </row>
    <row r="750">
      <c r="B750" s="79"/>
      <c r="D750" s="79"/>
    </row>
    <row r="751">
      <c r="B751" s="79"/>
      <c r="D751" s="79"/>
    </row>
    <row r="752">
      <c r="B752" s="79"/>
      <c r="D752" s="79"/>
    </row>
    <row r="753">
      <c r="B753" s="79"/>
      <c r="D753" s="79"/>
    </row>
    <row r="754">
      <c r="B754" s="79"/>
      <c r="D754" s="79"/>
    </row>
    <row r="755">
      <c r="B755" s="79"/>
      <c r="D755" s="79"/>
    </row>
    <row r="756">
      <c r="B756" s="79"/>
      <c r="D756" s="79"/>
    </row>
    <row r="757">
      <c r="B757" s="79"/>
      <c r="D757" s="79"/>
    </row>
    <row r="758">
      <c r="B758" s="79"/>
      <c r="D758" s="79"/>
    </row>
    <row r="759">
      <c r="B759" s="79"/>
      <c r="D759" s="79"/>
    </row>
    <row r="760">
      <c r="B760" s="79"/>
      <c r="D760" s="79"/>
    </row>
    <row r="761">
      <c r="B761" s="79"/>
      <c r="D761" s="79"/>
    </row>
    <row r="762">
      <c r="B762" s="79"/>
      <c r="D762" s="79"/>
    </row>
    <row r="763">
      <c r="B763" s="79"/>
      <c r="D763" s="79"/>
    </row>
    <row r="764">
      <c r="B764" s="79"/>
      <c r="D764" s="79"/>
    </row>
    <row r="765">
      <c r="B765" s="79"/>
      <c r="D765" s="79"/>
    </row>
    <row r="766">
      <c r="B766" s="79"/>
      <c r="D766" s="79"/>
    </row>
    <row r="767">
      <c r="B767" s="79"/>
      <c r="D767" s="79"/>
    </row>
    <row r="768">
      <c r="B768" s="79"/>
      <c r="D768" s="79"/>
    </row>
    <row r="769">
      <c r="B769" s="79"/>
      <c r="D769" s="79"/>
    </row>
    <row r="770">
      <c r="B770" s="79"/>
      <c r="D770" s="79"/>
    </row>
    <row r="771">
      <c r="B771" s="79"/>
      <c r="D771" s="79"/>
    </row>
    <row r="772">
      <c r="B772" s="79"/>
      <c r="D772" s="79"/>
    </row>
    <row r="773">
      <c r="B773" s="79"/>
      <c r="D773" s="79"/>
    </row>
    <row r="774">
      <c r="B774" s="79"/>
      <c r="D774" s="79"/>
    </row>
    <row r="775">
      <c r="B775" s="79"/>
      <c r="D775" s="79"/>
    </row>
    <row r="776">
      <c r="B776" s="79"/>
      <c r="D776" s="79"/>
    </row>
    <row r="777">
      <c r="B777" s="79"/>
      <c r="D777" s="79"/>
    </row>
    <row r="778">
      <c r="B778" s="79"/>
      <c r="D778" s="79"/>
    </row>
    <row r="779">
      <c r="B779" s="79"/>
      <c r="D779" s="79"/>
    </row>
    <row r="780">
      <c r="B780" s="79"/>
      <c r="D780" s="79"/>
    </row>
    <row r="781">
      <c r="B781" s="79"/>
      <c r="D781" s="79"/>
    </row>
    <row r="782">
      <c r="B782" s="79"/>
      <c r="D782" s="79"/>
    </row>
    <row r="783">
      <c r="B783" s="79"/>
      <c r="D783" s="79"/>
    </row>
    <row r="784">
      <c r="B784" s="79"/>
      <c r="D784" s="79"/>
    </row>
    <row r="785">
      <c r="B785" s="79"/>
      <c r="D785" s="79"/>
    </row>
    <row r="786">
      <c r="B786" s="79"/>
      <c r="D786" s="79"/>
    </row>
    <row r="787">
      <c r="B787" s="79"/>
      <c r="D787" s="79"/>
    </row>
    <row r="788">
      <c r="B788" s="79"/>
      <c r="D788" s="79"/>
    </row>
    <row r="789">
      <c r="B789" s="79"/>
      <c r="D789" s="79"/>
    </row>
    <row r="790">
      <c r="B790" s="79"/>
      <c r="D790" s="79"/>
    </row>
    <row r="791">
      <c r="B791" s="79"/>
      <c r="D791" s="79"/>
    </row>
    <row r="792">
      <c r="B792" s="79"/>
      <c r="D792" s="79"/>
    </row>
    <row r="793">
      <c r="B793" s="79"/>
      <c r="D793" s="79"/>
    </row>
    <row r="794">
      <c r="B794" s="79"/>
      <c r="D794" s="79"/>
    </row>
    <row r="795">
      <c r="B795" s="79"/>
      <c r="D795" s="79"/>
    </row>
    <row r="796">
      <c r="B796" s="79"/>
      <c r="D796" s="79"/>
    </row>
    <row r="797">
      <c r="B797" s="79"/>
      <c r="D797" s="79"/>
    </row>
    <row r="798">
      <c r="B798" s="79"/>
      <c r="D798" s="79"/>
    </row>
    <row r="799">
      <c r="B799" s="79"/>
      <c r="D799" s="79"/>
    </row>
    <row r="800">
      <c r="B800" s="79"/>
      <c r="D800" s="79"/>
    </row>
    <row r="801">
      <c r="B801" s="79"/>
      <c r="D801" s="79"/>
    </row>
    <row r="802">
      <c r="B802" s="79"/>
      <c r="D802" s="79"/>
    </row>
    <row r="803">
      <c r="B803" s="79"/>
      <c r="D803" s="79"/>
    </row>
    <row r="804">
      <c r="B804" s="79"/>
      <c r="D804" s="79"/>
    </row>
    <row r="805">
      <c r="B805" s="79"/>
      <c r="D805" s="79"/>
    </row>
    <row r="806">
      <c r="B806" s="79"/>
      <c r="D806" s="79"/>
    </row>
    <row r="807">
      <c r="B807" s="79"/>
      <c r="D807" s="79"/>
    </row>
    <row r="808">
      <c r="B808" s="79"/>
      <c r="D808" s="79"/>
    </row>
    <row r="809">
      <c r="B809" s="79"/>
      <c r="D809" s="79"/>
    </row>
    <row r="810">
      <c r="B810" s="79"/>
      <c r="D810" s="79"/>
    </row>
    <row r="811">
      <c r="B811" s="79"/>
      <c r="D811" s="79"/>
    </row>
    <row r="812">
      <c r="B812" s="79"/>
      <c r="D812" s="79"/>
    </row>
    <row r="813">
      <c r="B813" s="79"/>
      <c r="D813" s="79"/>
    </row>
    <row r="814">
      <c r="B814" s="79"/>
      <c r="D814" s="79"/>
    </row>
    <row r="815">
      <c r="B815" s="79"/>
      <c r="D815" s="79"/>
    </row>
    <row r="816">
      <c r="B816" s="79"/>
      <c r="D816" s="79"/>
    </row>
    <row r="817">
      <c r="B817" s="79"/>
      <c r="D817" s="79"/>
    </row>
    <row r="818">
      <c r="B818" s="79"/>
      <c r="D818" s="79"/>
    </row>
    <row r="819">
      <c r="B819" s="79"/>
      <c r="D819" s="79"/>
    </row>
    <row r="820">
      <c r="B820" s="79"/>
      <c r="D820" s="79"/>
    </row>
    <row r="821">
      <c r="B821" s="79"/>
      <c r="D821" s="79"/>
    </row>
    <row r="822">
      <c r="B822" s="79"/>
      <c r="D822" s="79"/>
    </row>
    <row r="823">
      <c r="B823" s="79"/>
      <c r="D823" s="79"/>
    </row>
    <row r="824">
      <c r="B824" s="79"/>
      <c r="D824" s="79"/>
    </row>
    <row r="825">
      <c r="B825" s="79"/>
      <c r="D825" s="79"/>
    </row>
    <row r="826">
      <c r="B826" s="79"/>
      <c r="D826" s="79"/>
    </row>
    <row r="827">
      <c r="B827" s="79"/>
      <c r="D827" s="79"/>
    </row>
    <row r="828">
      <c r="B828" s="79"/>
      <c r="D828" s="79"/>
    </row>
    <row r="829">
      <c r="B829" s="79"/>
      <c r="D829" s="79"/>
    </row>
    <row r="830">
      <c r="B830" s="79"/>
      <c r="D830" s="79"/>
    </row>
    <row r="831">
      <c r="B831" s="79"/>
      <c r="D831" s="79"/>
    </row>
    <row r="832">
      <c r="B832" s="79"/>
      <c r="D832" s="79"/>
    </row>
    <row r="833">
      <c r="B833" s="79"/>
      <c r="D833" s="79"/>
    </row>
    <row r="834">
      <c r="B834" s="79"/>
      <c r="D834" s="79"/>
    </row>
    <row r="835">
      <c r="B835" s="79"/>
      <c r="D835" s="79"/>
    </row>
    <row r="836">
      <c r="B836" s="79"/>
      <c r="D836" s="79"/>
    </row>
    <row r="837">
      <c r="B837" s="79"/>
      <c r="D837" s="79"/>
    </row>
    <row r="838">
      <c r="B838" s="79"/>
      <c r="D838" s="79"/>
    </row>
    <row r="839">
      <c r="B839" s="79"/>
      <c r="D839" s="79"/>
    </row>
    <row r="840">
      <c r="B840" s="79"/>
      <c r="D840" s="79"/>
    </row>
    <row r="841">
      <c r="B841" s="79"/>
      <c r="D841" s="79"/>
    </row>
    <row r="842">
      <c r="B842" s="79"/>
      <c r="D842" s="79"/>
    </row>
    <row r="843">
      <c r="B843" s="79"/>
      <c r="D843" s="79"/>
    </row>
    <row r="844">
      <c r="B844" s="79"/>
      <c r="D844" s="79"/>
    </row>
    <row r="845">
      <c r="B845" s="79"/>
      <c r="D845" s="79"/>
    </row>
    <row r="846">
      <c r="B846" s="79"/>
      <c r="D846" s="79"/>
    </row>
    <row r="847">
      <c r="B847" s="79"/>
      <c r="D847" s="79"/>
    </row>
    <row r="848">
      <c r="B848" s="79"/>
      <c r="D848" s="79"/>
    </row>
    <row r="849">
      <c r="B849" s="79"/>
      <c r="D849" s="79"/>
    </row>
    <row r="850">
      <c r="B850" s="79"/>
      <c r="D850" s="79"/>
    </row>
    <row r="851">
      <c r="B851" s="79"/>
      <c r="D851" s="79"/>
    </row>
    <row r="852">
      <c r="B852" s="79"/>
      <c r="D852" s="79"/>
    </row>
    <row r="853">
      <c r="B853" s="79"/>
      <c r="D853" s="79"/>
    </row>
    <row r="854">
      <c r="B854" s="79"/>
      <c r="D854" s="79"/>
    </row>
    <row r="855">
      <c r="B855" s="79"/>
      <c r="D855" s="79"/>
    </row>
    <row r="856">
      <c r="B856" s="79"/>
      <c r="D856" s="79"/>
    </row>
    <row r="857">
      <c r="B857" s="79"/>
      <c r="D857" s="79"/>
    </row>
    <row r="858">
      <c r="B858" s="79"/>
      <c r="D858" s="79"/>
    </row>
    <row r="859">
      <c r="B859" s="79"/>
      <c r="D859" s="79"/>
    </row>
    <row r="860">
      <c r="B860" s="79"/>
      <c r="D860" s="79"/>
    </row>
    <row r="861">
      <c r="B861" s="79"/>
      <c r="D861" s="79"/>
    </row>
    <row r="862">
      <c r="B862" s="79"/>
      <c r="D862" s="79"/>
    </row>
    <row r="863">
      <c r="B863" s="79"/>
      <c r="D863" s="79"/>
    </row>
    <row r="864">
      <c r="B864" s="79"/>
      <c r="D864" s="79"/>
    </row>
    <row r="865">
      <c r="B865" s="79"/>
      <c r="D865" s="79"/>
    </row>
    <row r="866">
      <c r="B866" s="79"/>
      <c r="D866" s="79"/>
    </row>
    <row r="867">
      <c r="B867" s="79"/>
      <c r="D867" s="79"/>
    </row>
    <row r="868">
      <c r="B868" s="79"/>
      <c r="D868" s="79"/>
    </row>
    <row r="869">
      <c r="B869" s="79"/>
      <c r="D869" s="79"/>
    </row>
    <row r="870">
      <c r="B870" s="79"/>
      <c r="D870" s="79"/>
    </row>
    <row r="871">
      <c r="B871" s="79"/>
      <c r="D871" s="79"/>
    </row>
    <row r="872">
      <c r="B872" s="79"/>
      <c r="D872" s="79"/>
    </row>
    <row r="873">
      <c r="B873" s="79"/>
      <c r="D873" s="79"/>
    </row>
    <row r="874">
      <c r="B874" s="79"/>
      <c r="D874" s="79"/>
    </row>
    <row r="875">
      <c r="B875" s="79"/>
      <c r="D875" s="79"/>
    </row>
    <row r="876">
      <c r="B876" s="79"/>
      <c r="D876" s="79"/>
    </row>
    <row r="877">
      <c r="B877" s="79"/>
      <c r="D877" s="79"/>
    </row>
    <row r="878">
      <c r="B878" s="79"/>
      <c r="D878" s="79"/>
    </row>
    <row r="879">
      <c r="B879" s="79"/>
      <c r="D879" s="79"/>
    </row>
    <row r="880">
      <c r="B880" s="79"/>
      <c r="D880" s="79"/>
    </row>
    <row r="881">
      <c r="B881" s="79"/>
      <c r="D881" s="79"/>
    </row>
    <row r="882">
      <c r="B882" s="79"/>
      <c r="D882" s="79"/>
    </row>
    <row r="883">
      <c r="B883" s="79"/>
      <c r="D883" s="79"/>
    </row>
    <row r="884">
      <c r="B884" s="79"/>
      <c r="D884" s="79"/>
    </row>
    <row r="885">
      <c r="B885" s="79"/>
      <c r="D885" s="79"/>
    </row>
    <row r="886">
      <c r="B886" s="79"/>
      <c r="D886" s="79"/>
    </row>
    <row r="887">
      <c r="B887" s="79"/>
      <c r="D887" s="79"/>
    </row>
    <row r="888">
      <c r="B888" s="79"/>
      <c r="D888" s="79"/>
    </row>
    <row r="889">
      <c r="B889" s="79"/>
      <c r="D889" s="79"/>
    </row>
    <row r="890">
      <c r="B890" s="79"/>
      <c r="D890" s="79"/>
    </row>
    <row r="891">
      <c r="B891" s="79"/>
      <c r="D891" s="79"/>
    </row>
    <row r="892">
      <c r="B892" s="79"/>
      <c r="D892" s="79"/>
    </row>
    <row r="893">
      <c r="B893" s="79"/>
      <c r="D893" s="79"/>
    </row>
    <row r="894">
      <c r="B894" s="79"/>
      <c r="D894" s="79"/>
    </row>
    <row r="895">
      <c r="B895" s="79"/>
      <c r="D895" s="79"/>
    </row>
    <row r="896">
      <c r="B896" s="79"/>
      <c r="D896" s="79"/>
    </row>
    <row r="897">
      <c r="B897" s="79"/>
      <c r="D897" s="79"/>
    </row>
    <row r="898">
      <c r="B898" s="79"/>
      <c r="D898" s="79"/>
    </row>
    <row r="899">
      <c r="B899" s="79"/>
      <c r="D899" s="79"/>
    </row>
    <row r="900">
      <c r="B900" s="79"/>
      <c r="D900" s="79"/>
    </row>
    <row r="901">
      <c r="B901" s="79"/>
      <c r="D901" s="79"/>
    </row>
    <row r="902">
      <c r="B902" s="79"/>
      <c r="D902" s="79"/>
    </row>
    <row r="903">
      <c r="B903" s="79"/>
      <c r="D903" s="79"/>
    </row>
    <row r="904">
      <c r="B904" s="79"/>
      <c r="D904" s="79"/>
    </row>
    <row r="905">
      <c r="B905" s="79"/>
      <c r="D905" s="79"/>
    </row>
    <row r="906">
      <c r="B906" s="79"/>
      <c r="D906" s="79"/>
    </row>
    <row r="907">
      <c r="B907" s="79"/>
      <c r="D907" s="79"/>
    </row>
    <row r="908">
      <c r="B908" s="79"/>
      <c r="D908" s="79"/>
    </row>
    <row r="909">
      <c r="B909" s="79"/>
      <c r="D909" s="79"/>
    </row>
    <row r="910">
      <c r="B910" s="79"/>
      <c r="D910" s="79"/>
    </row>
    <row r="911">
      <c r="B911" s="79"/>
      <c r="D911" s="79"/>
    </row>
    <row r="912">
      <c r="B912" s="79"/>
      <c r="D912" s="79"/>
    </row>
    <row r="913">
      <c r="B913" s="79"/>
      <c r="D913" s="79"/>
    </row>
    <row r="914">
      <c r="B914" s="79"/>
      <c r="D914" s="79"/>
    </row>
    <row r="915">
      <c r="B915" s="79"/>
      <c r="D915" s="79"/>
    </row>
    <row r="916">
      <c r="B916" s="79"/>
      <c r="D916" s="79"/>
    </row>
    <row r="917">
      <c r="B917" s="79"/>
      <c r="D917" s="79"/>
    </row>
    <row r="918">
      <c r="B918" s="79"/>
      <c r="D918" s="79"/>
    </row>
    <row r="919">
      <c r="B919" s="79"/>
      <c r="D919" s="79"/>
    </row>
    <row r="920">
      <c r="B920" s="79"/>
      <c r="D920" s="79"/>
    </row>
    <row r="921">
      <c r="B921" s="79"/>
      <c r="D921" s="79"/>
    </row>
    <row r="922">
      <c r="B922" s="79"/>
      <c r="D922" s="79"/>
    </row>
    <row r="923">
      <c r="B923" s="79"/>
      <c r="D923" s="79"/>
    </row>
    <row r="924">
      <c r="B924" s="79"/>
      <c r="D924" s="79"/>
    </row>
    <row r="925">
      <c r="B925" s="79"/>
      <c r="D925" s="79"/>
    </row>
    <row r="926">
      <c r="B926" s="79"/>
      <c r="D926" s="79"/>
    </row>
    <row r="927">
      <c r="B927" s="79"/>
      <c r="D927" s="79"/>
    </row>
    <row r="928">
      <c r="B928" s="79"/>
      <c r="D928" s="79"/>
    </row>
    <row r="929">
      <c r="B929" s="79"/>
      <c r="D929" s="79"/>
    </row>
    <row r="930">
      <c r="B930" s="79"/>
      <c r="D930" s="79"/>
    </row>
    <row r="931">
      <c r="B931" s="79"/>
      <c r="D931" s="79"/>
    </row>
    <row r="932">
      <c r="B932" s="79"/>
      <c r="D932" s="79"/>
    </row>
    <row r="933">
      <c r="B933" s="79"/>
      <c r="D933" s="79"/>
    </row>
    <row r="934">
      <c r="B934" s="79"/>
      <c r="D934" s="79"/>
    </row>
    <row r="935">
      <c r="B935" s="79"/>
      <c r="D935" s="79"/>
    </row>
    <row r="936">
      <c r="B936" s="79"/>
      <c r="D936" s="79"/>
    </row>
    <row r="937">
      <c r="B937" s="79"/>
      <c r="D937" s="79"/>
    </row>
    <row r="938">
      <c r="B938" s="79"/>
      <c r="D938" s="79"/>
    </row>
    <row r="939">
      <c r="B939" s="79"/>
      <c r="D939" s="79"/>
    </row>
    <row r="940">
      <c r="B940" s="79"/>
      <c r="D940" s="79"/>
    </row>
    <row r="941">
      <c r="B941" s="79"/>
      <c r="D941" s="79"/>
    </row>
    <row r="942">
      <c r="B942" s="79"/>
      <c r="D942" s="79"/>
    </row>
    <row r="943">
      <c r="B943" s="79"/>
      <c r="D943" s="79"/>
    </row>
    <row r="944">
      <c r="B944" s="79"/>
      <c r="D944" s="79"/>
    </row>
    <row r="945">
      <c r="B945" s="79"/>
      <c r="D945" s="79"/>
    </row>
    <row r="946">
      <c r="B946" s="79"/>
      <c r="D946" s="79"/>
    </row>
    <row r="947">
      <c r="B947" s="79"/>
      <c r="D947" s="79"/>
    </row>
    <row r="948">
      <c r="B948" s="79"/>
      <c r="D948" s="79"/>
    </row>
    <row r="949">
      <c r="B949" s="79"/>
      <c r="D949" s="79"/>
    </row>
    <row r="950">
      <c r="B950" s="79"/>
      <c r="D950" s="79"/>
    </row>
    <row r="951">
      <c r="B951" s="79"/>
      <c r="D951" s="79"/>
    </row>
    <row r="952">
      <c r="B952" s="79"/>
      <c r="D952" s="79"/>
    </row>
    <row r="953">
      <c r="B953" s="79"/>
      <c r="D953" s="79"/>
    </row>
    <row r="954">
      <c r="B954" s="79"/>
      <c r="D954" s="79"/>
    </row>
    <row r="955">
      <c r="B955" s="79"/>
      <c r="D955" s="79"/>
    </row>
    <row r="956">
      <c r="B956" s="79"/>
      <c r="D956" s="79"/>
    </row>
    <row r="957">
      <c r="B957" s="79"/>
      <c r="D957" s="79"/>
    </row>
    <row r="958">
      <c r="B958" s="79"/>
      <c r="D958" s="79"/>
    </row>
    <row r="959">
      <c r="B959" s="79"/>
      <c r="D959" s="79"/>
    </row>
    <row r="960">
      <c r="B960" s="79"/>
      <c r="D960" s="79"/>
    </row>
    <row r="961">
      <c r="B961" s="79"/>
      <c r="D961" s="79"/>
    </row>
    <row r="962">
      <c r="B962" s="79"/>
      <c r="D962" s="79"/>
    </row>
    <row r="963">
      <c r="B963" s="79"/>
      <c r="D963" s="79"/>
    </row>
    <row r="964">
      <c r="B964" s="79"/>
      <c r="D964" s="79"/>
    </row>
    <row r="965">
      <c r="B965" s="79"/>
      <c r="D965" s="79"/>
    </row>
    <row r="966">
      <c r="B966" s="79"/>
      <c r="D966" s="79"/>
    </row>
    <row r="967">
      <c r="B967" s="79"/>
      <c r="D967" s="79"/>
    </row>
    <row r="968">
      <c r="B968" s="79"/>
      <c r="D968" s="79"/>
    </row>
    <row r="969">
      <c r="B969" s="79"/>
      <c r="D969" s="79"/>
    </row>
    <row r="970">
      <c r="B970" s="79"/>
      <c r="D970" s="79"/>
    </row>
    <row r="971">
      <c r="B971" s="79"/>
      <c r="D971" s="79"/>
    </row>
    <row r="972">
      <c r="B972" s="79"/>
      <c r="D972" s="79"/>
    </row>
    <row r="973">
      <c r="B973" s="79"/>
      <c r="D973" s="79"/>
    </row>
    <row r="974">
      <c r="B974" s="79"/>
      <c r="D974" s="79"/>
    </row>
    <row r="975">
      <c r="B975" s="79"/>
      <c r="D975" s="79"/>
    </row>
    <row r="976">
      <c r="B976" s="79"/>
      <c r="D976" s="79"/>
    </row>
    <row r="977">
      <c r="B977" s="79"/>
      <c r="D977" s="79"/>
    </row>
    <row r="978">
      <c r="B978" s="79"/>
      <c r="D978" s="79"/>
    </row>
    <row r="979">
      <c r="B979" s="79"/>
      <c r="D979" s="79"/>
    </row>
    <row r="980">
      <c r="B980" s="79"/>
      <c r="D980" s="79"/>
    </row>
    <row r="981">
      <c r="B981" s="79"/>
      <c r="D981" s="79"/>
    </row>
    <row r="982">
      <c r="B982" s="79"/>
      <c r="D982" s="79"/>
    </row>
    <row r="983">
      <c r="B983" s="79"/>
      <c r="D983" s="79"/>
    </row>
    <row r="984">
      <c r="B984" s="79"/>
      <c r="D984" s="79"/>
    </row>
    <row r="985">
      <c r="B985" s="79"/>
      <c r="D985" s="79"/>
    </row>
    <row r="986">
      <c r="B986" s="79"/>
      <c r="D986" s="79"/>
    </row>
    <row r="987">
      <c r="B987" s="79"/>
      <c r="D987" s="79"/>
    </row>
    <row r="988">
      <c r="B988" s="79"/>
      <c r="D988" s="79"/>
    </row>
    <row r="989">
      <c r="B989" s="79"/>
      <c r="D989" s="79"/>
    </row>
    <row r="990">
      <c r="B990" s="79"/>
      <c r="D990" s="79"/>
    </row>
    <row r="991">
      <c r="B991" s="79"/>
      <c r="D991" s="79"/>
    </row>
    <row r="992">
      <c r="B992" s="79"/>
      <c r="D992" s="79"/>
    </row>
    <row r="993">
      <c r="B993" s="79"/>
      <c r="D993" s="79"/>
    </row>
    <row r="994">
      <c r="B994" s="79"/>
      <c r="D994" s="79"/>
    </row>
    <row r="995">
      <c r="B995" s="79"/>
      <c r="D995" s="79"/>
    </row>
    <row r="996">
      <c r="B996" s="79"/>
      <c r="D996" s="79"/>
    </row>
    <row r="997">
      <c r="B997" s="79"/>
      <c r="D997" s="79"/>
    </row>
    <row r="998">
      <c r="B998" s="79"/>
      <c r="D998" s="79"/>
    </row>
    <row r="999">
      <c r="B999" s="79"/>
      <c r="D999" s="79"/>
    </row>
  </sheetData>
  <hyperlinks>
    <hyperlink r:id="rId1" ref="B2"/>
    <hyperlink r:id="rId2" ref="B3"/>
    <hyperlink r:id="rId3" ref="B4"/>
    <hyperlink r:id="rId4" ref="B5"/>
    <hyperlink r:id="rId5" ref="B6"/>
    <hyperlink r:id="rId6" ref="B8"/>
    <hyperlink r:id="rId7" ref="B9"/>
    <hyperlink r:id="rId8" ref="B10"/>
    <hyperlink r:id="rId9" ref="B11"/>
    <hyperlink r:id="rId10" ref="B12"/>
    <hyperlink r:id="rId11" ref="B13"/>
  </hyperlinks>
  <drawing r:id="rId1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2.75"/>
    <col customWidth="1" min="2" max="2" width="9.38"/>
    <col customWidth="1" min="3" max="3" width="7.5"/>
    <col customWidth="1" min="4" max="4" width="60.75"/>
    <col customWidth="1" min="5" max="5" width="11.75"/>
  </cols>
  <sheetData>
    <row r="1" ht="15.75" customHeight="1">
      <c r="A1" s="82" t="s">
        <v>86</v>
      </c>
      <c r="B1" s="83">
        <v>2022.0</v>
      </c>
      <c r="C1" s="84" t="s">
        <v>87</v>
      </c>
      <c r="D1" s="85" t="s">
        <v>27</v>
      </c>
      <c r="E1" s="86" t="s">
        <v>28</v>
      </c>
    </row>
    <row r="2">
      <c r="A2" s="87" t="s">
        <v>88</v>
      </c>
      <c r="B2" s="88"/>
      <c r="C2" s="89"/>
      <c r="D2" s="90"/>
      <c r="E2" s="91" t="s">
        <v>89</v>
      </c>
    </row>
    <row r="3">
      <c r="A3" s="92" t="s">
        <v>90</v>
      </c>
      <c r="B3" s="31">
        <f>_xlfn.FORECAST.LINEAR(2022,'Pomocná data II. Náklady zdravo'!C2:C16,'Pomocná data II. Náklady zdravo'!B2:B16)</f>
        <v>419235.5148</v>
      </c>
      <c r="C3" s="24" t="s">
        <v>31</v>
      </c>
      <c r="D3" s="27" t="s">
        <v>91</v>
      </c>
      <c r="E3" s="93"/>
    </row>
    <row r="4">
      <c r="A4" s="92" t="s">
        <v>92</v>
      </c>
      <c r="B4" s="31">
        <f>'Price Convertor'!S35/1000000</f>
        <v>631059.227</v>
      </c>
      <c r="C4" s="24" t="s">
        <v>31</v>
      </c>
      <c r="D4" s="29" t="s">
        <v>93</v>
      </c>
      <c r="E4" s="93"/>
    </row>
    <row r="5">
      <c r="A5" s="94" t="s">
        <v>94</v>
      </c>
      <c r="B5" s="95"/>
      <c r="C5" s="96"/>
      <c r="D5" s="97"/>
      <c r="E5" s="98"/>
    </row>
    <row r="6">
      <c r="A6" s="99" t="s">
        <v>36</v>
      </c>
      <c r="B6" s="28">
        <v>0.032</v>
      </c>
      <c r="C6" s="23"/>
      <c r="D6" s="29" t="s">
        <v>95</v>
      </c>
      <c r="E6" s="100" t="s">
        <v>96</v>
      </c>
    </row>
    <row r="7">
      <c r="A7" s="92" t="s">
        <v>97</v>
      </c>
      <c r="B7" s="23">
        <f>B4*B6</f>
        <v>20193.89526</v>
      </c>
      <c r="C7" s="24" t="s">
        <v>98</v>
      </c>
      <c r="D7" s="27" t="s">
        <v>99</v>
      </c>
      <c r="E7" s="101"/>
    </row>
    <row r="8">
      <c r="A8" s="87" t="s">
        <v>100</v>
      </c>
      <c r="B8" s="102"/>
      <c r="C8" s="96"/>
      <c r="D8" s="97"/>
      <c r="E8" s="103"/>
    </row>
    <row r="9">
      <c r="A9" s="92" t="s">
        <v>42</v>
      </c>
      <c r="B9" s="33">
        <v>0.292</v>
      </c>
      <c r="C9" s="23"/>
      <c r="D9" s="29" t="s">
        <v>43</v>
      </c>
      <c r="E9" s="104" t="s">
        <v>44</v>
      </c>
    </row>
    <row r="10">
      <c r="A10" s="92" t="s">
        <v>45</v>
      </c>
      <c r="B10" s="33">
        <v>0.244</v>
      </c>
      <c r="C10" s="23"/>
      <c r="D10" s="29" t="s">
        <v>43</v>
      </c>
      <c r="E10" s="105" t="s">
        <v>46</v>
      </c>
    </row>
    <row r="11">
      <c r="A11" s="92" t="s">
        <v>101</v>
      </c>
      <c r="B11" s="106">
        <f>B10/B9</f>
        <v>0.8356164384</v>
      </c>
      <c r="C11" s="25"/>
      <c r="D11" s="29"/>
      <c r="E11" s="107"/>
    </row>
    <row r="12">
      <c r="A12" s="108" t="s">
        <v>102</v>
      </c>
      <c r="B12" s="109">
        <f>B7*B11</f>
        <v>16874.35084</v>
      </c>
      <c r="C12" s="110" t="s">
        <v>103</v>
      </c>
      <c r="D12" s="111" t="s">
        <v>104</v>
      </c>
      <c r="E12" s="112"/>
    </row>
    <row r="13">
      <c r="E13" s="113"/>
    </row>
    <row r="14">
      <c r="E14" s="113"/>
    </row>
    <row r="15">
      <c r="E15" s="113"/>
    </row>
    <row r="16">
      <c r="A16" s="2"/>
      <c r="B16" s="114"/>
      <c r="E16" s="113"/>
    </row>
    <row r="17">
      <c r="A17" s="92"/>
      <c r="B17" s="115"/>
      <c r="E17" s="113"/>
    </row>
    <row r="18">
      <c r="A18" s="99"/>
      <c r="B18" s="28"/>
      <c r="E18" s="113"/>
    </row>
    <row r="19">
      <c r="A19" s="92"/>
      <c r="B19" s="28"/>
      <c r="E19" s="113"/>
    </row>
    <row r="20">
      <c r="A20" s="116"/>
      <c r="B20" s="117"/>
      <c r="E20" s="113"/>
    </row>
    <row r="21">
      <c r="E21" s="113"/>
    </row>
    <row r="22">
      <c r="E22" s="113"/>
    </row>
    <row r="23">
      <c r="E23" s="113"/>
    </row>
    <row r="24">
      <c r="E24" s="113"/>
    </row>
    <row r="25">
      <c r="E25" s="113"/>
    </row>
    <row r="26">
      <c r="E26" s="113"/>
    </row>
    <row r="27">
      <c r="E27" s="113"/>
    </row>
    <row r="28">
      <c r="E28" s="113"/>
    </row>
    <row r="29">
      <c r="E29" s="113"/>
    </row>
    <row r="30">
      <c r="E30" s="113"/>
    </row>
    <row r="31">
      <c r="E31" s="113"/>
    </row>
    <row r="32">
      <c r="E32" s="113"/>
    </row>
    <row r="33">
      <c r="E33" s="113"/>
    </row>
    <row r="34">
      <c r="E34" s="113"/>
    </row>
    <row r="35">
      <c r="E35" s="113"/>
    </row>
    <row r="36">
      <c r="E36" s="113"/>
    </row>
    <row r="37">
      <c r="E37" s="113"/>
    </row>
    <row r="38">
      <c r="E38" s="113"/>
    </row>
    <row r="39">
      <c r="E39" s="113"/>
    </row>
    <row r="40">
      <c r="E40" s="113"/>
    </row>
    <row r="41">
      <c r="E41" s="113"/>
    </row>
    <row r="42">
      <c r="E42" s="113"/>
    </row>
    <row r="43">
      <c r="E43" s="113"/>
    </row>
    <row r="44">
      <c r="E44" s="113"/>
    </row>
    <row r="45">
      <c r="E45" s="113"/>
    </row>
    <row r="46">
      <c r="E46" s="113"/>
    </row>
    <row r="47">
      <c r="E47" s="113"/>
    </row>
    <row r="48">
      <c r="E48" s="113"/>
    </row>
    <row r="49">
      <c r="E49" s="113"/>
    </row>
    <row r="50">
      <c r="E50" s="113"/>
    </row>
    <row r="51">
      <c r="E51" s="113"/>
    </row>
    <row r="52">
      <c r="E52" s="113"/>
    </row>
    <row r="53">
      <c r="E53" s="113"/>
    </row>
    <row r="54">
      <c r="E54" s="113"/>
    </row>
    <row r="55">
      <c r="E55" s="113"/>
    </row>
    <row r="56">
      <c r="E56" s="113"/>
    </row>
    <row r="57">
      <c r="E57" s="113"/>
    </row>
    <row r="58">
      <c r="E58" s="113"/>
    </row>
    <row r="59">
      <c r="E59" s="113"/>
    </row>
    <row r="60">
      <c r="E60" s="113"/>
    </row>
    <row r="61">
      <c r="E61" s="113"/>
    </row>
    <row r="62">
      <c r="E62" s="113"/>
    </row>
    <row r="63">
      <c r="E63" s="113"/>
    </row>
    <row r="64">
      <c r="E64" s="113"/>
    </row>
    <row r="65">
      <c r="E65" s="113"/>
    </row>
    <row r="66">
      <c r="E66" s="113"/>
    </row>
    <row r="67">
      <c r="E67" s="113"/>
    </row>
    <row r="68">
      <c r="E68" s="113"/>
    </row>
    <row r="69">
      <c r="E69" s="113"/>
    </row>
    <row r="70">
      <c r="E70" s="113"/>
    </row>
    <row r="71">
      <c r="E71" s="113"/>
    </row>
    <row r="72">
      <c r="E72" s="113"/>
    </row>
    <row r="73">
      <c r="E73" s="113"/>
    </row>
    <row r="74">
      <c r="E74" s="113"/>
    </row>
    <row r="75">
      <c r="E75" s="113"/>
    </row>
    <row r="76">
      <c r="E76" s="113"/>
    </row>
    <row r="77">
      <c r="E77" s="113"/>
    </row>
    <row r="78">
      <c r="E78" s="113"/>
    </row>
    <row r="79">
      <c r="E79" s="113"/>
    </row>
    <row r="80">
      <c r="E80" s="113"/>
    </row>
    <row r="81">
      <c r="E81" s="113"/>
    </row>
    <row r="82">
      <c r="E82" s="113"/>
    </row>
    <row r="83">
      <c r="E83" s="113"/>
    </row>
    <row r="84">
      <c r="E84" s="113"/>
    </row>
    <row r="85">
      <c r="E85" s="113"/>
    </row>
    <row r="86">
      <c r="E86" s="113"/>
    </row>
    <row r="87">
      <c r="E87" s="113"/>
    </row>
    <row r="88">
      <c r="E88" s="113"/>
    </row>
    <row r="89">
      <c r="E89" s="113"/>
    </row>
    <row r="90">
      <c r="E90" s="113"/>
    </row>
    <row r="91">
      <c r="E91" s="113"/>
    </row>
    <row r="92">
      <c r="E92" s="113"/>
    </row>
    <row r="93">
      <c r="E93" s="113"/>
    </row>
    <row r="94">
      <c r="E94" s="113"/>
    </row>
    <row r="95">
      <c r="E95" s="113"/>
    </row>
    <row r="96">
      <c r="E96" s="113"/>
    </row>
    <row r="97">
      <c r="E97" s="113"/>
    </row>
    <row r="98">
      <c r="E98" s="113"/>
    </row>
    <row r="99">
      <c r="E99" s="113"/>
    </row>
    <row r="100">
      <c r="E100" s="113"/>
    </row>
    <row r="101">
      <c r="E101" s="113"/>
    </row>
    <row r="102">
      <c r="E102" s="113"/>
    </row>
    <row r="103">
      <c r="E103" s="113"/>
    </row>
    <row r="104">
      <c r="E104" s="113"/>
    </row>
    <row r="105">
      <c r="E105" s="113"/>
    </row>
    <row r="106">
      <c r="E106" s="113"/>
    </row>
    <row r="107">
      <c r="E107" s="113"/>
    </row>
    <row r="108">
      <c r="E108" s="113"/>
    </row>
    <row r="109">
      <c r="E109" s="113"/>
    </row>
    <row r="110">
      <c r="E110" s="113"/>
    </row>
    <row r="111">
      <c r="E111" s="113"/>
    </row>
    <row r="112">
      <c r="E112" s="113"/>
    </row>
    <row r="113">
      <c r="E113" s="113"/>
    </row>
    <row r="114">
      <c r="E114" s="113"/>
    </row>
    <row r="115">
      <c r="E115" s="113"/>
    </row>
    <row r="116">
      <c r="E116" s="113"/>
    </row>
    <row r="117">
      <c r="E117" s="113"/>
    </row>
    <row r="118">
      <c r="E118" s="113"/>
    </row>
    <row r="119">
      <c r="E119" s="113"/>
    </row>
    <row r="120">
      <c r="E120" s="113"/>
    </row>
    <row r="121">
      <c r="E121" s="113"/>
    </row>
    <row r="122">
      <c r="E122" s="113"/>
    </row>
    <row r="123">
      <c r="E123" s="113"/>
    </row>
    <row r="124">
      <c r="E124" s="113"/>
    </row>
    <row r="125">
      <c r="E125" s="113"/>
    </row>
    <row r="126">
      <c r="E126" s="113"/>
    </row>
    <row r="127">
      <c r="E127" s="113"/>
    </row>
    <row r="128">
      <c r="E128" s="113"/>
    </row>
    <row r="129">
      <c r="E129" s="113"/>
    </row>
    <row r="130">
      <c r="E130" s="113"/>
    </row>
    <row r="131">
      <c r="E131" s="113"/>
    </row>
    <row r="132">
      <c r="E132" s="113"/>
    </row>
    <row r="133">
      <c r="E133" s="113"/>
    </row>
    <row r="134">
      <c r="E134" s="113"/>
    </row>
    <row r="135">
      <c r="E135" s="113"/>
    </row>
    <row r="136">
      <c r="E136" s="113"/>
    </row>
    <row r="137">
      <c r="E137" s="113"/>
    </row>
    <row r="138">
      <c r="E138" s="113"/>
    </row>
    <row r="139">
      <c r="E139" s="113"/>
    </row>
    <row r="140">
      <c r="E140" s="113"/>
    </row>
    <row r="141">
      <c r="E141" s="113"/>
    </row>
    <row r="142">
      <c r="E142" s="113"/>
    </row>
    <row r="143">
      <c r="E143" s="113"/>
    </row>
    <row r="144">
      <c r="E144" s="113"/>
    </row>
    <row r="145">
      <c r="E145" s="113"/>
    </row>
    <row r="146">
      <c r="E146" s="113"/>
    </row>
    <row r="147">
      <c r="E147" s="113"/>
    </row>
    <row r="148">
      <c r="E148" s="113"/>
    </row>
    <row r="149">
      <c r="E149" s="113"/>
    </row>
    <row r="150">
      <c r="E150" s="113"/>
    </row>
    <row r="151">
      <c r="E151" s="113"/>
    </row>
    <row r="152">
      <c r="E152" s="113"/>
    </row>
    <row r="153">
      <c r="E153" s="113"/>
    </row>
    <row r="154">
      <c r="E154" s="113"/>
    </row>
    <row r="155">
      <c r="E155" s="113"/>
    </row>
    <row r="156">
      <c r="E156" s="113"/>
    </row>
    <row r="157">
      <c r="E157" s="113"/>
    </row>
    <row r="158">
      <c r="E158" s="113"/>
    </row>
    <row r="159">
      <c r="E159" s="113"/>
    </row>
    <row r="160">
      <c r="E160" s="113"/>
    </row>
    <row r="161">
      <c r="E161" s="113"/>
    </row>
    <row r="162">
      <c r="E162" s="113"/>
    </row>
    <row r="163">
      <c r="E163" s="113"/>
    </row>
    <row r="164">
      <c r="E164" s="113"/>
    </row>
    <row r="165">
      <c r="E165" s="113"/>
    </row>
    <row r="166">
      <c r="E166" s="113"/>
    </row>
    <row r="167">
      <c r="E167" s="113"/>
    </row>
    <row r="168">
      <c r="E168" s="113"/>
    </row>
    <row r="169">
      <c r="E169" s="113"/>
    </row>
    <row r="170">
      <c r="E170" s="113"/>
    </row>
    <row r="171">
      <c r="E171" s="113"/>
    </row>
    <row r="172">
      <c r="E172" s="113"/>
    </row>
    <row r="173">
      <c r="E173" s="113"/>
    </row>
    <row r="174">
      <c r="E174" s="113"/>
    </row>
    <row r="175">
      <c r="E175" s="113"/>
    </row>
    <row r="176">
      <c r="E176" s="113"/>
    </row>
    <row r="177">
      <c r="E177" s="113"/>
    </row>
    <row r="178">
      <c r="E178" s="113"/>
    </row>
    <row r="179">
      <c r="E179" s="113"/>
    </row>
    <row r="180">
      <c r="E180" s="113"/>
    </row>
    <row r="181">
      <c r="E181" s="113"/>
    </row>
    <row r="182">
      <c r="E182" s="113"/>
    </row>
    <row r="183">
      <c r="E183" s="113"/>
    </row>
    <row r="184">
      <c r="E184" s="113"/>
    </row>
    <row r="185">
      <c r="E185" s="113"/>
    </row>
    <row r="186">
      <c r="E186" s="113"/>
    </row>
    <row r="187">
      <c r="E187" s="113"/>
    </row>
    <row r="188">
      <c r="E188" s="113"/>
    </row>
    <row r="189">
      <c r="E189" s="113"/>
    </row>
    <row r="190">
      <c r="E190" s="113"/>
    </row>
    <row r="191">
      <c r="E191" s="113"/>
    </row>
    <row r="192">
      <c r="E192" s="113"/>
    </row>
    <row r="193">
      <c r="E193" s="113"/>
    </row>
    <row r="194">
      <c r="E194" s="113"/>
    </row>
    <row r="195">
      <c r="E195" s="113"/>
    </row>
    <row r="196">
      <c r="E196" s="113"/>
    </row>
    <row r="197">
      <c r="E197" s="113"/>
    </row>
    <row r="198">
      <c r="E198" s="113"/>
    </row>
    <row r="199">
      <c r="E199" s="113"/>
    </row>
    <row r="200">
      <c r="E200" s="113"/>
    </row>
    <row r="201">
      <c r="E201" s="113"/>
    </row>
    <row r="202">
      <c r="E202" s="113"/>
    </row>
    <row r="203">
      <c r="E203" s="113"/>
    </row>
    <row r="204">
      <c r="E204" s="113"/>
    </row>
    <row r="205">
      <c r="E205" s="113"/>
    </row>
    <row r="206">
      <c r="E206" s="113"/>
    </row>
    <row r="207">
      <c r="E207" s="113"/>
    </row>
    <row r="208">
      <c r="E208" s="113"/>
    </row>
    <row r="209">
      <c r="E209" s="113"/>
    </row>
    <row r="210">
      <c r="E210" s="113"/>
    </row>
    <row r="211">
      <c r="E211" s="113"/>
    </row>
    <row r="212">
      <c r="E212" s="113"/>
    </row>
    <row r="213">
      <c r="E213" s="113"/>
    </row>
    <row r="214">
      <c r="E214" s="113"/>
    </row>
    <row r="215">
      <c r="E215" s="113"/>
    </row>
    <row r="216">
      <c r="E216" s="113"/>
    </row>
    <row r="217">
      <c r="E217" s="113"/>
    </row>
    <row r="218">
      <c r="E218" s="113"/>
    </row>
    <row r="219">
      <c r="E219" s="113"/>
    </row>
    <row r="220">
      <c r="E220" s="113"/>
    </row>
    <row r="221">
      <c r="E221" s="113"/>
    </row>
    <row r="222">
      <c r="E222" s="113"/>
    </row>
    <row r="223">
      <c r="E223" s="113"/>
    </row>
    <row r="224">
      <c r="E224" s="113"/>
    </row>
    <row r="225">
      <c r="E225" s="113"/>
    </row>
    <row r="226">
      <c r="E226" s="113"/>
    </row>
    <row r="227">
      <c r="E227" s="113"/>
    </row>
    <row r="228">
      <c r="E228" s="113"/>
    </row>
    <row r="229">
      <c r="E229" s="113"/>
    </row>
    <row r="230">
      <c r="E230" s="113"/>
    </row>
    <row r="231">
      <c r="E231" s="113"/>
    </row>
    <row r="232">
      <c r="E232" s="113"/>
    </row>
    <row r="233">
      <c r="E233" s="113"/>
    </row>
    <row r="234">
      <c r="E234" s="113"/>
    </row>
    <row r="235">
      <c r="E235" s="113"/>
    </row>
    <row r="236">
      <c r="E236" s="113"/>
    </row>
    <row r="237">
      <c r="E237" s="113"/>
    </row>
    <row r="238">
      <c r="E238" s="113"/>
    </row>
    <row r="239">
      <c r="E239" s="113"/>
    </row>
    <row r="240">
      <c r="E240" s="113"/>
    </row>
    <row r="241">
      <c r="E241" s="113"/>
    </row>
    <row r="242">
      <c r="E242" s="113"/>
    </row>
    <row r="243">
      <c r="E243" s="113"/>
    </row>
    <row r="244">
      <c r="E244" s="113"/>
    </row>
    <row r="245">
      <c r="E245" s="113"/>
    </row>
    <row r="246">
      <c r="E246" s="113"/>
    </row>
    <row r="247">
      <c r="E247" s="113"/>
    </row>
    <row r="248">
      <c r="E248" s="113"/>
    </row>
    <row r="249">
      <c r="E249" s="113"/>
    </row>
    <row r="250">
      <c r="E250" s="113"/>
    </row>
    <row r="251">
      <c r="E251" s="113"/>
    </row>
    <row r="252">
      <c r="E252" s="113"/>
    </row>
    <row r="253">
      <c r="E253" s="113"/>
    </row>
    <row r="254">
      <c r="E254" s="113"/>
    </row>
    <row r="255">
      <c r="E255" s="113"/>
    </row>
    <row r="256">
      <c r="E256" s="113"/>
    </row>
    <row r="257">
      <c r="E257" s="113"/>
    </row>
    <row r="258">
      <c r="E258" s="113"/>
    </row>
    <row r="259">
      <c r="E259" s="113"/>
    </row>
    <row r="260">
      <c r="E260" s="113"/>
    </row>
    <row r="261">
      <c r="E261" s="113"/>
    </row>
    <row r="262">
      <c r="E262" s="113"/>
    </row>
    <row r="263">
      <c r="E263" s="113"/>
    </row>
    <row r="264">
      <c r="E264" s="113"/>
    </row>
    <row r="265">
      <c r="E265" s="113"/>
    </row>
    <row r="266">
      <c r="E266" s="113"/>
    </row>
    <row r="267">
      <c r="E267" s="113"/>
    </row>
    <row r="268">
      <c r="E268" s="113"/>
    </row>
    <row r="269">
      <c r="E269" s="113"/>
    </row>
    <row r="270">
      <c r="E270" s="113"/>
    </row>
    <row r="271">
      <c r="E271" s="113"/>
    </row>
    <row r="272">
      <c r="E272" s="113"/>
    </row>
    <row r="273">
      <c r="E273" s="113"/>
    </row>
    <row r="274">
      <c r="E274" s="113"/>
    </row>
    <row r="275">
      <c r="E275" s="113"/>
    </row>
    <row r="276">
      <c r="E276" s="113"/>
    </row>
    <row r="277">
      <c r="E277" s="113"/>
    </row>
    <row r="278">
      <c r="E278" s="113"/>
    </row>
    <row r="279">
      <c r="E279" s="113"/>
    </row>
    <row r="280">
      <c r="E280" s="113"/>
    </row>
    <row r="281">
      <c r="E281" s="113"/>
    </row>
    <row r="282">
      <c r="E282" s="113"/>
    </row>
    <row r="283">
      <c r="E283" s="113"/>
    </row>
    <row r="284">
      <c r="E284" s="113"/>
    </row>
    <row r="285">
      <c r="E285" s="113"/>
    </row>
    <row r="286">
      <c r="E286" s="113"/>
    </row>
    <row r="287">
      <c r="E287" s="113"/>
    </row>
    <row r="288">
      <c r="E288" s="113"/>
    </row>
    <row r="289">
      <c r="E289" s="113"/>
    </row>
    <row r="290">
      <c r="E290" s="113"/>
    </row>
    <row r="291">
      <c r="E291" s="113"/>
    </row>
    <row r="292">
      <c r="E292" s="113"/>
    </row>
    <row r="293">
      <c r="E293" s="113"/>
    </row>
    <row r="294">
      <c r="E294" s="113"/>
    </row>
    <row r="295">
      <c r="E295" s="113"/>
    </row>
    <row r="296">
      <c r="E296" s="113"/>
    </row>
    <row r="297">
      <c r="E297" s="113"/>
    </row>
    <row r="298">
      <c r="E298" s="113"/>
    </row>
    <row r="299">
      <c r="E299" s="113"/>
    </row>
    <row r="300">
      <c r="E300" s="113"/>
    </row>
    <row r="301">
      <c r="E301" s="113"/>
    </row>
    <row r="302">
      <c r="E302" s="113"/>
    </row>
    <row r="303">
      <c r="E303" s="113"/>
    </row>
    <row r="304">
      <c r="E304" s="113"/>
    </row>
    <row r="305">
      <c r="E305" s="113"/>
    </row>
    <row r="306">
      <c r="E306" s="113"/>
    </row>
    <row r="307">
      <c r="E307" s="113"/>
    </row>
    <row r="308">
      <c r="E308" s="113"/>
    </row>
    <row r="309">
      <c r="E309" s="113"/>
    </row>
    <row r="310">
      <c r="E310" s="113"/>
    </row>
    <row r="311">
      <c r="E311" s="113"/>
    </row>
    <row r="312">
      <c r="E312" s="113"/>
    </row>
    <row r="313">
      <c r="E313" s="113"/>
    </row>
    <row r="314">
      <c r="E314" s="113"/>
    </row>
    <row r="315">
      <c r="E315" s="113"/>
    </row>
    <row r="316">
      <c r="E316" s="113"/>
    </row>
    <row r="317">
      <c r="E317" s="113"/>
    </row>
    <row r="318">
      <c r="E318" s="113"/>
    </row>
    <row r="319">
      <c r="E319" s="113"/>
    </row>
    <row r="320">
      <c r="E320" s="113"/>
    </row>
    <row r="321">
      <c r="E321" s="113"/>
    </row>
    <row r="322">
      <c r="E322" s="113"/>
    </row>
    <row r="323">
      <c r="E323" s="113"/>
    </row>
    <row r="324">
      <c r="E324" s="113"/>
    </row>
    <row r="325">
      <c r="E325" s="113"/>
    </row>
    <row r="326">
      <c r="E326" s="113"/>
    </row>
    <row r="327">
      <c r="E327" s="113"/>
    </row>
    <row r="328">
      <c r="E328" s="113"/>
    </row>
    <row r="329">
      <c r="E329" s="113"/>
    </row>
    <row r="330">
      <c r="E330" s="113"/>
    </row>
    <row r="331">
      <c r="E331" s="113"/>
    </row>
    <row r="332">
      <c r="E332" s="113"/>
    </row>
    <row r="333">
      <c r="E333" s="113"/>
    </row>
    <row r="334">
      <c r="E334" s="113"/>
    </row>
    <row r="335">
      <c r="E335" s="113"/>
    </row>
    <row r="336">
      <c r="E336" s="113"/>
    </row>
    <row r="337">
      <c r="E337" s="113"/>
    </row>
    <row r="338">
      <c r="E338" s="113"/>
    </row>
    <row r="339">
      <c r="E339" s="113"/>
    </row>
    <row r="340">
      <c r="E340" s="113"/>
    </row>
    <row r="341">
      <c r="E341" s="113"/>
    </row>
    <row r="342">
      <c r="E342" s="113"/>
    </row>
    <row r="343">
      <c r="E343" s="113"/>
    </row>
    <row r="344">
      <c r="E344" s="113"/>
    </row>
    <row r="345">
      <c r="E345" s="113"/>
    </row>
    <row r="346">
      <c r="E346" s="113"/>
    </row>
    <row r="347">
      <c r="E347" s="113"/>
    </row>
    <row r="348">
      <c r="E348" s="113"/>
    </row>
    <row r="349">
      <c r="E349" s="113"/>
    </row>
    <row r="350">
      <c r="E350" s="113"/>
    </row>
    <row r="351">
      <c r="E351" s="113"/>
    </row>
    <row r="352">
      <c r="E352" s="113"/>
    </row>
    <row r="353">
      <c r="E353" s="113"/>
    </row>
    <row r="354">
      <c r="E354" s="113"/>
    </row>
    <row r="355">
      <c r="E355" s="113"/>
    </row>
    <row r="356">
      <c r="E356" s="113"/>
    </row>
    <row r="357">
      <c r="E357" s="113"/>
    </row>
    <row r="358">
      <c r="E358" s="113"/>
    </row>
    <row r="359">
      <c r="E359" s="113"/>
    </row>
    <row r="360">
      <c r="E360" s="113"/>
    </row>
    <row r="361">
      <c r="E361" s="113"/>
    </row>
    <row r="362">
      <c r="E362" s="113"/>
    </row>
    <row r="363">
      <c r="E363" s="113"/>
    </row>
    <row r="364">
      <c r="E364" s="113"/>
    </row>
    <row r="365">
      <c r="E365" s="113"/>
    </row>
    <row r="366">
      <c r="E366" s="113"/>
    </row>
    <row r="367">
      <c r="E367" s="113"/>
    </row>
    <row r="368">
      <c r="E368" s="113"/>
    </row>
    <row r="369">
      <c r="E369" s="113"/>
    </row>
    <row r="370">
      <c r="E370" s="113"/>
    </row>
    <row r="371">
      <c r="E371" s="113"/>
    </row>
    <row r="372">
      <c r="E372" s="113"/>
    </row>
    <row r="373">
      <c r="E373" s="113"/>
    </row>
    <row r="374">
      <c r="E374" s="113"/>
    </row>
    <row r="375">
      <c r="E375" s="113"/>
    </row>
    <row r="376">
      <c r="E376" s="113"/>
    </row>
    <row r="377">
      <c r="E377" s="113"/>
    </row>
    <row r="378">
      <c r="E378" s="113"/>
    </row>
    <row r="379">
      <c r="E379" s="113"/>
    </row>
    <row r="380">
      <c r="E380" s="113"/>
    </row>
    <row r="381">
      <c r="E381" s="113"/>
    </row>
    <row r="382">
      <c r="E382" s="113"/>
    </row>
    <row r="383">
      <c r="E383" s="113"/>
    </row>
    <row r="384">
      <c r="E384" s="113"/>
    </row>
    <row r="385">
      <c r="E385" s="113"/>
    </row>
    <row r="386">
      <c r="E386" s="113"/>
    </row>
    <row r="387">
      <c r="E387" s="113"/>
    </row>
    <row r="388">
      <c r="E388" s="113"/>
    </row>
    <row r="389">
      <c r="E389" s="113"/>
    </row>
    <row r="390">
      <c r="E390" s="113"/>
    </row>
    <row r="391">
      <c r="E391" s="113"/>
    </row>
    <row r="392">
      <c r="E392" s="113"/>
    </row>
    <row r="393">
      <c r="E393" s="113"/>
    </row>
    <row r="394">
      <c r="E394" s="113"/>
    </row>
    <row r="395">
      <c r="E395" s="113"/>
    </row>
    <row r="396">
      <c r="E396" s="113"/>
    </row>
    <row r="397">
      <c r="E397" s="113"/>
    </row>
    <row r="398">
      <c r="E398" s="113"/>
    </row>
    <row r="399">
      <c r="E399" s="113"/>
    </row>
    <row r="400">
      <c r="E400" s="113"/>
    </row>
    <row r="401">
      <c r="E401" s="113"/>
    </row>
    <row r="402">
      <c r="E402" s="113"/>
    </row>
    <row r="403">
      <c r="E403" s="113"/>
    </row>
    <row r="404">
      <c r="E404" s="113"/>
    </row>
    <row r="405">
      <c r="E405" s="113"/>
    </row>
    <row r="406">
      <c r="E406" s="113"/>
    </row>
    <row r="407">
      <c r="E407" s="113"/>
    </row>
    <row r="408">
      <c r="E408" s="113"/>
    </row>
    <row r="409">
      <c r="E409" s="113"/>
    </row>
    <row r="410">
      <c r="E410" s="113"/>
    </row>
    <row r="411">
      <c r="E411" s="113"/>
    </row>
    <row r="412">
      <c r="E412" s="113"/>
    </row>
    <row r="413">
      <c r="E413" s="113"/>
    </row>
    <row r="414">
      <c r="E414" s="113"/>
    </row>
    <row r="415">
      <c r="E415" s="113"/>
    </row>
    <row r="416">
      <c r="E416" s="113"/>
    </row>
    <row r="417">
      <c r="E417" s="113"/>
    </row>
    <row r="418">
      <c r="E418" s="113"/>
    </row>
    <row r="419">
      <c r="E419" s="113"/>
    </row>
    <row r="420">
      <c r="E420" s="113"/>
    </row>
    <row r="421">
      <c r="E421" s="113"/>
    </row>
    <row r="422">
      <c r="E422" s="113"/>
    </row>
    <row r="423">
      <c r="E423" s="113"/>
    </row>
    <row r="424">
      <c r="E424" s="113"/>
    </row>
    <row r="425">
      <c r="E425" s="113"/>
    </row>
    <row r="426">
      <c r="E426" s="113"/>
    </row>
    <row r="427">
      <c r="E427" s="113"/>
    </row>
    <row r="428">
      <c r="E428" s="113"/>
    </row>
    <row r="429">
      <c r="E429" s="113"/>
    </row>
    <row r="430">
      <c r="E430" s="113"/>
    </row>
    <row r="431">
      <c r="E431" s="113"/>
    </row>
    <row r="432">
      <c r="E432" s="113"/>
    </row>
    <row r="433">
      <c r="E433" s="113"/>
    </row>
    <row r="434">
      <c r="E434" s="113"/>
    </row>
    <row r="435">
      <c r="E435" s="113"/>
    </row>
    <row r="436">
      <c r="E436" s="113"/>
    </row>
    <row r="437">
      <c r="E437" s="113"/>
    </row>
    <row r="438">
      <c r="E438" s="113"/>
    </row>
    <row r="439">
      <c r="E439" s="113"/>
    </row>
    <row r="440">
      <c r="E440" s="113"/>
    </row>
    <row r="441">
      <c r="E441" s="113"/>
    </row>
    <row r="442">
      <c r="E442" s="113"/>
    </row>
    <row r="443">
      <c r="E443" s="113"/>
    </row>
    <row r="444">
      <c r="E444" s="113"/>
    </row>
    <row r="445">
      <c r="E445" s="113"/>
    </row>
    <row r="446">
      <c r="E446" s="113"/>
    </row>
    <row r="447">
      <c r="E447" s="113"/>
    </row>
    <row r="448">
      <c r="E448" s="113"/>
    </row>
    <row r="449">
      <c r="E449" s="113"/>
    </row>
    <row r="450">
      <c r="E450" s="113"/>
    </row>
    <row r="451">
      <c r="E451" s="113"/>
    </row>
    <row r="452">
      <c r="E452" s="113"/>
    </row>
    <row r="453">
      <c r="E453" s="113"/>
    </row>
    <row r="454">
      <c r="E454" s="113"/>
    </row>
    <row r="455">
      <c r="E455" s="113"/>
    </row>
    <row r="456">
      <c r="E456" s="113"/>
    </row>
    <row r="457">
      <c r="E457" s="113"/>
    </row>
    <row r="458">
      <c r="E458" s="113"/>
    </row>
    <row r="459">
      <c r="E459" s="113"/>
    </row>
    <row r="460">
      <c r="E460" s="113"/>
    </row>
    <row r="461">
      <c r="E461" s="113"/>
    </row>
    <row r="462">
      <c r="E462" s="113"/>
    </row>
    <row r="463">
      <c r="E463" s="113"/>
    </row>
    <row r="464">
      <c r="E464" s="113"/>
    </row>
    <row r="465">
      <c r="E465" s="113"/>
    </row>
    <row r="466">
      <c r="E466" s="113"/>
    </row>
    <row r="467">
      <c r="E467" s="113"/>
    </row>
    <row r="468">
      <c r="E468" s="113"/>
    </row>
    <row r="469">
      <c r="E469" s="113"/>
    </row>
    <row r="470">
      <c r="E470" s="113"/>
    </row>
    <row r="471">
      <c r="E471" s="113"/>
    </row>
    <row r="472">
      <c r="E472" s="113"/>
    </row>
    <row r="473">
      <c r="E473" s="113"/>
    </row>
    <row r="474">
      <c r="E474" s="113"/>
    </row>
    <row r="475">
      <c r="E475" s="113"/>
    </row>
    <row r="476">
      <c r="E476" s="113"/>
    </row>
    <row r="477">
      <c r="E477" s="113"/>
    </row>
    <row r="478">
      <c r="E478" s="113"/>
    </row>
    <row r="479">
      <c r="E479" s="113"/>
    </row>
    <row r="480">
      <c r="E480" s="113"/>
    </row>
    <row r="481">
      <c r="E481" s="113"/>
    </row>
    <row r="482">
      <c r="E482" s="113"/>
    </row>
    <row r="483">
      <c r="E483" s="113"/>
    </row>
    <row r="484">
      <c r="E484" s="113"/>
    </row>
    <row r="485">
      <c r="E485" s="113"/>
    </row>
    <row r="486">
      <c r="E486" s="113"/>
    </row>
    <row r="487">
      <c r="E487" s="113"/>
    </row>
    <row r="488">
      <c r="E488" s="113"/>
    </row>
    <row r="489">
      <c r="E489" s="113"/>
    </row>
    <row r="490">
      <c r="E490" s="113"/>
    </row>
    <row r="491">
      <c r="E491" s="113"/>
    </row>
    <row r="492">
      <c r="E492" s="113"/>
    </row>
    <row r="493">
      <c r="E493" s="113"/>
    </row>
    <row r="494">
      <c r="E494" s="113"/>
    </row>
    <row r="495">
      <c r="E495" s="113"/>
    </row>
    <row r="496">
      <c r="E496" s="113"/>
    </row>
    <row r="497">
      <c r="E497" s="113"/>
    </row>
    <row r="498">
      <c r="E498" s="113"/>
    </row>
    <row r="499">
      <c r="E499" s="113"/>
    </row>
    <row r="500">
      <c r="E500" s="113"/>
    </row>
    <row r="501">
      <c r="E501" s="113"/>
    </row>
    <row r="502">
      <c r="E502" s="113"/>
    </row>
    <row r="503">
      <c r="E503" s="113"/>
    </row>
    <row r="504">
      <c r="E504" s="113"/>
    </row>
    <row r="505">
      <c r="E505" s="113"/>
    </row>
    <row r="506">
      <c r="E506" s="113"/>
    </row>
    <row r="507">
      <c r="E507" s="113"/>
    </row>
    <row r="508">
      <c r="E508" s="113"/>
    </row>
    <row r="509">
      <c r="E509" s="113"/>
    </row>
    <row r="510">
      <c r="E510" s="113"/>
    </row>
    <row r="511">
      <c r="E511" s="113"/>
    </row>
    <row r="512">
      <c r="E512" s="113"/>
    </row>
    <row r="513">
      <c r="E513" s="113"/>
    </row>
    <row r="514">
      <c r="E514" s="113"/>
    </row>
    <row r="515">
      <c r="E515" s="113"/>
    </row>
    <row r="516">
      <c r="E516" s="113"/>
    </row>
    <row r="517">
      <c r="E517" s="113"/>
    </row>
    <row r="518">
      <c r="E518" s="113"/>
    </row>
    <row r="519">
      <c r="E519" s="113"/>
    </row>
    <row r="520">
      <c r="E520" s="113"/>
    </row>
    <row r="521">
      <c r="E521" s="113"/>
    </row>
    <row r="522">
      <c r="E522" s="113"/>
    </row>
    <row r="523">
      <c r="E523" s="113"/>
    </row>
    <row r="524">
      <c r="E524" s="113"/>
    </row>
    <row r="525">
      <c r="E525" s="113"/>
    </row>
    <row r="526">
      <c r="E526" s="113"/>
    </row>
    <row r="527">
      <c r="E527" s="113"/>
    </row>
    <row r="528">
      <c r="E528" s="113"/>
    </row>
    <row r="529">
      <c r="E529" s="113"/>
    </row>
    <row r="530">
      <c r="E530" s="113"/>
    </row>
    <row r="531">
      <c r="E531" s="113"/>
    </row>
    <row r="532">
      <c r="E532" s="113"/>
    </row>
    <row r="533">
      <c r="E533" s="113"/>
    </row>
    <row r="534">
      <c r="E534" s="113"/>
    </row>
    <row r="535">
      <c r="E535" s="113"/>
    </row>
    <row r="536">
      <c r="E536" s="113"/>
    </row>
    <row r="537">
      <c r="E537" s="113"/>
    </row>
    <row r="538">
      <c r="E538" s="113"/>
    </row>
    <row r="539">
      <c r="E539" s="113"/>
    </row>
    <row r="540">
      <c r="E540" s="113"/>
    </row>
    <row r="541">
      <c r="E541" s="113"/>
    </row>
    <row r="542">
      <c r="E542" s="113"/>
    </row>
    <row r="543">
      <c r="E543" s="113"/>
    </row>
    <row r="544">
      <c r="E544" s="113"/>
    </row>
    <row r="545">
      <c r="E545" s="113"/>
    </row>
    <row r="546">
      <c r="E546" s="113"/>
    </row>
    <row r="547">
      <c r="E547" s="113"/>
    </row>
    <row r="548">
      <c r="E548" s="113"/>
    </row>
    <row r="549">
      <c r="E549" s="113"/>
    </row>
    <row r="550">
      <c r="E550" s="113"/>
    </row>
    <row r="551">
      <c r="E551" s="113"/>
    </row>
    <row r="552">
      <c r="E552" s="113"/>
    </row>
    <row r="553">
      <c r="E553" s="113"/>
    </row>
    <row r="554">
      <c r="E554" s="113"/>
    </row>
    <row r="555">
      <c r="E555" s="113"/>
    </row>
    <row r="556">
      <c r="E556" s="113"/>
    </row>
    <row r="557">
      <c r="E557" s="113"/>
    </row>
    <row r="558">
      <c r="E558" s="113"/>
    </row>
    <row r="559">
      <c r="E559" s="113"/>
    </row>
    <row r="560">
      <c r="E560" s="113"/>
    </row>
    <row r="561">
      <c r="E561" s="113"/>
    </row>
    <row r="562">
      <c r="E562" s="113"/>
    </row>
    <row r="563">
      <c r="E563" s="113"/>
    </row>
    <row r="564">
      <c r="E564" s="113"/>
    </row>
    <row r="565">
      <c r="E565" s="113"/>
    </row>
    <row r="566">
      <c r="E566" s="113"/>
    </row>
    <row r="567">
      <c r="E567" s="113"/>
    </row>
    <row r="568">
      <c r="E568" s="113"/>
    </row>
    <row r="569">
      <c r="E569" s="113"/>
    </row>
    <row r="570">
      <c r="E570" s="113"/>
    </row>
    <row r="571">
      <c r="E571" s="113"/>
    </row>
    <row r="572">
      <c r="E572" s="113"/>
    </row>
    <row r="573">
      <c r="E573" s="113"/>
    </row>
    <row r="574">
      <c r="E574" s="113"/>
    </row>
    <row r="575">
      <c r="E575" s="113"/>
    </row>
    <row r="576">
      <c r="E576" s="113"/>
    </row>
    <row r="577">
      <c r="E577" s="113"/>
    </row>
    <row r="578">
      <c r="E578" s="113"/>
    </row>
    <row r="579">
      <c r="E579" s="113"/>
    </row>
    <row r="580">
      <c r="E580" s="113"/>
    </row>
    <row r="581">
      <c r="E581" s="113"/>
    </row>
    <row r="582">
      <c r="E582" s="113"/>
    </row>
    <row r="583">
      <c r="E583" s="113"/>
    </row>
    <row r="584">
      <c r="E584" s="113"/>
    </row>
    <row r="585">
      <c r="E585" s="113"/>
    </row>
    <row r="586">
      <c r="E586" s="113"/>
    </row>
    <row r="587">
      <c r="E587" s="113"/>
    </row>
    <row r="588">
      <c r="E588" s="113"/>
    </row>
    <row r="589">
      <c r="E589" s="113"/>
    </row>
    <row r="590">
      <c r="E590" s="113"/>
    </row>
    <row r="591">
      <c r="E591" s="113"/>
    </row>
    <row r="592">
      <c r="E592" s="113"/>
    </row>
    <row r="593">
      <c r="E593" s="113"/>
    </row>
    <row r="594">
      <c r="E594" s="113"/>
    </row>
    <row r="595">
      <c r="E595" s="113"/>
    </row>
    <row r="596">
      <c r="E596" s="113"/>
    </row>
    <row r="597">
      <c r="E597" s="113"/>
    </row>
    <row r="598">
      <c r="E598" s="113"/>
    </row>
    <row r="599">
      <c r="E599" s="113"/>
    </row>
    <row r="600">
      <c r="E600" s="113"/>
    </row>
    <row r="601">
      <c r="E601" s="113"/>
    </row>
    <row r="602">
      <c r="E602" s="113"/>
    </row>
    <row r="603">
      <c r="E603" s="113"/>
    </row>
    <row r="604">
      <c r="E604" s="113"/>
    </row>
    <row r="605">
      <c r="E605" s="113"/>
    </row>
    <row r="606">
      <c r="E606" s="113"/>
    </row>
    <row r="607">
      <c r="E607" s="113"/>
    </row>
    <row r="608">
      <c r="E608" s="113"/>
    </row>
    <row r="609">
      <c r="E609" s="113"/>
    </row>
    <row r="610">
      <c r="E610" s="113"/>
    </row>
    <row r="611">
      <c r="E611" s="113"/>
    </row>
    <row r="612">
      <c r="E612" s="113"/>
    </row>
    <row r="613">
      <c r="E613" s="113"/>
    </row>
    <row r="614">
      <c r="E614" s="113"/>
    </row>
    <row r="615">
      <c r="E615" s="113"/>
    </row>
    <row r="616">
      <c r="E616" s="113"/>
    </row>
    <row r="617">
      <c r="E617" s="113"/>
    </row>
    <row r="618">
      <c r="E618" s="113"/>
    </row>
    <row r="619">
      <c r="E619" s="113"/>
    </row>
    <row r="620">
      <c r="E620" s="113"/>
    </row>
    <row r="621">
      <c r="E621" s="113"/>
    </row>
    <row r="622">
      <c r="E622" s="113"/>
    </row>
    <row r="623">
      <c r="E623" s="113"/>
    </row>
    <row r="624">
      <c r="E624" s="113"/>
    </row>
    <row r="625">
      <c r="E625" s="113"/>
    </row>
    <row r="626">
      <c r="E626" s="113"/>
    </row>
    <row r="627">
      <c r="E627" s="113"/>
    </row>
    <row r="628">
      <c r="E628" s="113"/>
    </row>
    <row r="629">
      <c r="E629" s="113"/>
    </row>
    <row r="630">
      <c r="E630" s="113"/>
    </row>
    <row r="631">
      <c r="E631" s="113"/>
    </row>
    <row r="632">
      <c r="E632" s="113"/>
    </row>
    <row r="633">
      <c r="E633" s="113"/>
    </row>
    <row r="634">
      <c r="E634" s="113"/>
    </row>
    <row r="635">
      <c r="E635" s="113"/>
    </row>
    <row r="636">
      <c r="E636" s="113"/>
    </row>
    <row r="637">
      <c r="E637" s="113"/>
    </row>
    <row r="638">
      <c r="E638" s="113"/>
    </row>
    <row r="639">
      <c r="E639" s="113"/>
    </row>
    <row r="640">
      <c r="E640" s="113"/>
    </row>
    <row r="641">
      <c r="E641" s="113"/>
    </row>
    <row r="642">
      <c r="E642" s="113"/>
    </row>
    <row r="643">
      <c r="E643" s="113"/>
    </row>
    <row r="644">
      <c r="E644" s="113"/>
    </row>
    <row r="645">
      <c r="E645" s="113"/>
    </row>
    <row r="646">
      <c r="E646" s="113"/>
    </row>
    <row r="647">
      <c r="E647" s="113"/>
    </row>
    <row r="648">
      <c r="E648" s="113"/>
    </row>
    <row r="649">
      <c r="E649" s="113"/>
    </row>
    <row r="650">
      <c r="E650" s="113"/>
    </row>
    <row r="651">
      <c r="E651" s="113"/>
    </row>
    <row r="652">
      <c r="E652" s="113"/>
    </row>
    <row r="653">
      <c r="E653" s="113"/>
    </row>
    <row r="654">
      <c r="E654" s="113"/>
    </row>
    <row r="655">
      <c r="E655" s="113"/>
    </row>
    <row r="656">
      <c r="E656" s="113"/>
    </row>
    <row r="657">
      <c r="E657" s="113"/>
    </row>
    <row r="658">
      <c r="E658" s="113"/>
    </row>
    <row r="659">
      <c r="E659" s="113"/>
    </row>
    <row r="660">
      <c r="E660" s="113"/>
    </row>
    <row r="661">
      <c r="E661" s="113"/>
    </row>
    <row r="662">
      <c r="E662" s="113"/>
    </row>
    <row r="663">
      <c r="E663" s="113"/>
    </row>
    <row r="664">
      <c r="E664" s="113"/>
    </row>
    <row r="665">
      <c r="E665" s="113"/>
    </row>
    <row r="666">
      <c r="E666" s="113"/>
    </row>
    <row r="667">
      <c r="E667" s="113"/>
    </row>
    <row r="668">
      <c r="E668" s="113"/>
    </row>
    <row r="669">
      <c r="E669" s="113"/>
    </row>
    <row r="670">
      <c r="E670" s="113"/>
    </row>
    <row r="671">
      <c r="E671" s="113"/>
    </row>
    <row r="672">
      <c r="E672" s="113"/>
    </row>
    <row r="673">
      <c r="E673" s="113"/>
    </row>
    <row r="674">
      <c r="E674" s="113"/>
    </row>
    <row r="675">
      <c r="E675" s="113"/>
    </row>
    <row r="676">
      <c r="E676" s="113"/>
    </row>
    <row r="677">
      <c r="E677" s="113"/>
    </row>
    <row r="678">
      <c r="E678" s="113"/>
    </row>
    <row r="679">
      <c r="E679" s="113"/>
    </row>
    <row r="680">
      <c r="E680" s="113"/>
    </row>
    <row r="681">
      <c r="E681" s="113"/>
    </row>
    <row r="682">
      <c r="E682" s="113"/>
    </row>
    <row r="683">
      <c r="E683" s="113"/>
    </row>
    <row r="684">
      <c r="E684" s="113"/>
    </row>
    <row r="685">
      <c r="E685" s="113"/>
    </row>
    <row r="686">
      <c r="E686" s="113"/>
    </row>
    <row r="687">
      <c r="E687" s="113"/>
    </row>
    <row r="688">
      <c r="E688" s="113"/>
    </row>
    <row r="689">
      <c r="E689" s="113"/>
    </row>
    <row r="690">
      <c r="E690" s="113"/>
    </row>
    <row r="691">
      <c r="E691" s="113"/>
    </row>
    <row r="692">
      <c r="E692" s="113"/>
    </row>
    <row r="693">
      <c r="E693" s="113"/>
    </row>
    <row r="694">
      <c r="E694" s="113"/>
    </row>
    <row r="695">
      <c r="E695" s="113"/>
    </row>
    <row r="696">
      <c r="E696" s="113"/>
    </row>
    <row r="697">
      <c r="E697" s="113"/>
    </row>
    <row r="698">
      <c r="E698" s="113"/>
    </row>
    <row r="699">
      <c r="E699" s="113"/>
    </row>
    <row r="700">
      <c r="E700" s="113"/>
    </row>
    <row r="701">
      <c r="E701" s="113"/>
    </row>
    <row r="702">
      <c r="E702" s="113"/>
    </row>
    <row r="703">
      <c r="E703" s="113"/>
    </row>
    <row r="704">
      <c r="E704" s="113"/>
    </row>
    <row r="705">
      <c r="E705" s="113"/>
    </row>
    <row r="706">
      <c r="E706" s="113"/>
    </row>
    <row r="707">
      <c r="E707" s="113"/>
    </row>
    <row r="708">
      <c r="E708" s="113"/>
    </row>
    <row r="709">
      <c r="E709" s="113"/>
    </row>
    <row r="710">
      <c r="E710" s="113"/>
    </row>
    <row r="711">
      <c r="E711" s="113"/>
    </row>
    <row r="712">
      <c r="E712" s="113"/>
    </row>
    <row r="713">
      <c r="E713" s="113"/>
    </row>
    <row r="714">
      <c r="E714" s="113"/>
    </row>
    <row r="715">
      <c r="E715" s="113"/>
    </row>
    <row r="716">
      <c r="E716" s="113"/>
    </row>
    <row r="717">
      <c r="E717" s="113"/>
    </row>
    <row r="718">
      <c r="E718" s="113"/>
    </row>
    <row r="719">
      <c r="E719" s="113"/>
    </row>
    <row r="720">
      <c r="E720" s="113"/>
    </row>
    <row r="721">
      <c r="E721" s="113"/>
    </row>
    <row r="722">
      <c r="E722" s="113"/>
    </row>
    <row r="723">
      <c r="E723" s="113"/>
    </row>
    <row r="724">
      <c r="E724" s="113"/>
    </row>
    <row r="725">
      <c r="E725" s="113"/>
    </row>
    <row r="726">
      <c r="E726" s="113"/>
    </row>
    <row r="727">
      <c r="E727" s="113"/>
    </row>
    <row r="728">
      <c r="E728" s="113"/>
    </row>
    <row r="729">
      <c r="E729" s="113"/>
    </row>
    <row r="730">
      <c r="E730" s="113"/>
    </row>
    <row r="731">
      <c r="E731" s="113"/>
    </row>
    <row r="732">
      <c r="E732" s="113"/>
    </row>
    <row r="733">
      <c r="E733" s="113"/>
    </row>
    <row r="734">
      <c r="E734" s="113"/>
    </row>
    <row r="735">
      <c r="E735" s="113"/>
    </row>
    <row r="736">
      <c r="E736" s="113"/>
    </row>
    <row r="737">
      <c r="E737" s="113"/>
    </row>
    <row r="738">
      <c r="E738" s="113"/>
    </row>
    <row r="739">
      <c r="E739" s="113"/>
    </row>
    <row r="740">
      <c r="E740" s="113"/>
    </row>
    <row r="741">
      <c r="E741" s="113"/>
    </row>
    <row r="742">
      <c r="E742" s="113"/>
    </row>
    <row r="743">
      <c r="E743" s="113"/>
    </row>
    <row r="744">
      <c r="E744" s="113"/>
    </row>
    <row r="745">
      <c r="E745" s="113"/>
    </row>
    <row r="746">
      <c r="E746" s="113"/>
    </row>
    <row r="747">
      <c r="E747" s="113"/>
    </row>
    <row r="748">
      <c r="E748" s="113"/>
    </row>
    <row r="749">
      <c r="E749" s="113"/>
    </row>
    <row r="750">
      <c r="E750" s="113"/>
    </row>
    <row r="751">
      <c r="E751" s="113"/>
    </row>
    <row r="752">
      <c r="E752" s="113"/>
    </row>
    <row r="753">
      <c r="E753" s="113"/>
    </row>
    <row r="754">
      <c r="E754" s="113"/>
    </row>
    <row r="755">
      <c r="E755" s="113"/>
    </row>
    <row r="756">
      <c r="E756" s="113"/>
    </row>
    <row r="757">
      <c r="E757" s="113"/>
    </row>
    <row r="758">
      <c r="E758" s="113"/>
    </row>
    <row r="759">
      <c r="E759" s="113"/>
    </row>
    <row r="760">
      <c r="E760" s="113"/>
    </row>
    <row r="761">
      <c r="E761" s="113"/>
    </row>
    <row r="762">
      <c r="E762" s="113"/>
    </row>
    <row r="763">
      <c r="E763" s="113"/>
    </row>
    <row r="764">
      <c r="E764" s="113"/>
    </row>
    <row r="765">
      <c r="E765" s="113"/>
    </row>
    <row r="766">
      <c r="E766" s="113"/>
    </row>
    <row r="767">
      <c r="E767" s="113"/>
    </row>
    <row r="768">
      <c r="E768" s="113"/>
    </row>
    <row r="769">
      <c r="E769" s="113"/>
    </row>
    <row r="770">
      <c r="E770" s="113"/>
    </row>
    <row r="771">
      <c r="E771" s="113"/>
    </row>
    <row r="772">
      <c r="E772" s="113"/>
    </row>
    <row r="773">
      <c r="E773" s="113"/>
    </row>
    <row r="774">
      <c r="E774" s="113"/>
    </row>
    <row r="775">
      <c r="E775" s="113"/>
    </row>
    <row r="776">
      <c r="E776" s="113"/>
    </row>
    <row r="777">
      <c r="E777" s="113"/>
    </row>
    <row r="778">
      <c r="E778" s="113"/>
    </row>
    <row r="779">
      <c r="E779" s="113"/>
    </row>
    <row r="780">
      <c r="E780" s="113"/>
    </row>
    <row r="781">
      <c r="E781" s="113"/>
    </row>
    <row r="782">
      <c r="E782" s="113"/>
    </row>
    <row r="783">
      <c r="E783" s="113"/>
    </row>
    <row r="784">
      <c r="E784" s="113"/>
    </row>
    <row r="785">
      <c r="E785" s="113"/>
    </row>
    <row r="786">
      <c r="E786" s="113"/>
    </row>
    <row r="787">
      <c r="E787" s="113"/>
    </row>
    <row r="788">
      <c r="E788" s="113"/>
    </row>
    <row r="789">
      <c r="E789" s="113"/>
    </row>
    <row r="790">
      <c r="E790" s="113"/>
    </row>
    <row r="791">
      <c r="E791" s="113"/>
    </row>
    <row r="792">
      <c r="E792" s="113"/>
    </row>
    <row r="793">
      <c r="E793" s="113"/>
    </row>
    <row r="794">
      <c r="E794" s="113"/>
    </row>
    <row r="795">
      <c r="E795" s="113"/>
    </row>
    <row r="796">
      <c r="E796" s="113"/>
    </row>
    <row r="797">
      <c r="E797" s="113"/>
    </row>
    <row r="798">
      <c r="E798" s="113"/>
    </row>
    <row r="799">
      <c r="E799" s="113"/>
    </row>
    <row r="800">
      <c r="E800" s="113"/>
    </row>
    <row r="801">
      <c r="E801" s="113"/>
    </row>
    <row r="802">
      <c r="E802" s="113"/>
    </row>
    <row r="803">
      <c r="E803" s="113"/>
    </row>
    <row r="804">
      <c r="E804" s="113"/>
    </row>
    <row r="805">
      <c r="E805" s="113"/>
    </row>
    <row r="806">
      <c r="E806" s="113"/>
    </row>
    <row r="807">
      <c r="E807" s="113"/>
    </row>
    <row r="808">
      <c r="E808" s="113"/>
    </row>
    <row r="809">
      <c r="E809" s="113"/>
    </row>
    <row r="810">
      <c r="E810" s="113"/>
    </row>
    <row r="811">
      <c r="E811" s="113"/>
    </row>
    <row r="812">
      <c r="E812" s="113"/>
    </row>
    <row r="813">
      <c r="E813" s="113"/>
    </row>
    <row r="814">
      <c r="E814" s="113"/>
    </row>
    <row r="815">
      <c r="E815" s="113"/>
    </row>
    <row r="816">
      <c r="E816" s="113"/>
    </row>
    <row r="817">
      <c r="E817" s="113"/>
    </row>
    <row r="818">
      <c r="E818" s="113"/>
    </row>
    <row r="819">
      <c r="E819" s="113"/>
    </row>
    <row r="820">
      <c r="E820" s="113"/>
    </row>
    <row r="821">
      <c r="E821" s="113"/>
    </row>
    <row r="822">
      <c r="E822" s="113"/>
    </row>
    <row r="823">
      <c r="E823" s="113"/>
    </row>
    <row r="824">
      <c r="E824" s="113"/>
    </row>
    <row r="825">
      <c r="E825" s="113"/>
    </row>
    <row r="826">
      <c r="E826" s="113"/>
    </row>
    <row r="827">
      <c r="E827" s="113"/>
    </row>
    <row r="828">
      <c r="E828" s="113"/>
    </row>
    <row r="829">
      <c r="E829" s="113"/>
    </row>
    <row r="830">
      <c r="E830" s="113"/>
    </row>
    <row r="831">
      <c r="E831" s="113"/>
    </row>
    <row r="832">
      <c r="E832" s="113"/>
    </row>
    <row r="833">
      <c r="E833" s="113"/>
    </row>
    <row r="834">
      <c r="E834" s="113"/>
    </row>
    <row r="835">
      <c r="E835" s="113"/>
    </row>
    <row r="836">
      <c r="E836" s="113"/>
    </row>
    <row r="837">
      <c r="E837" s="113"/>
    </row>
    <row r="838">
      <c r="E838" s="113"/>
    </row>
    <row r="839">
      <c r="E839" s="113"/>
    </row>
    <row r="840">
      <c r="E840" s="113"/>
    </row>
    <row r="841">
      <c r="E841" s="113"/>
    </row>
    <row r="842">
      <c r="E842" s="113"/>
    </row>
    <row r="843">
      <c r="E843" s="113"/>
    </row>
    <row r="844">
      <c r="E844" s="113"/>
    </row>
    <row r="845">
      <c r="E845" s="113"/>
    </row>
    <row r="846">
      <c r="E846" s="113"/>
    </row>
    <row r="847">
      <c r="E847" s="113"/>
    </row>
    <row r="848">
      <c r="E848" s="113"/>
    </row>
    <row r="849">
      <c r="E849" s="113"/>
    </row>
    <row r="850">
      <c r="E850" s="113"/>
    </row>
    <row r="851">
      <c r="E851" s="113"/>
    </row>
    <row r="852">
      <c r="E852" s="113"/>
    </row>
    <row r="853">
      <c r="E853" s="113"/>
    </row>
    <row r="854">
      <c r="E854" s="113"/>
    </row>
    <row r="855">
      <c r="E855" s="113"/>
    </row>
    <row r="856">
      <c r="E856" s="113"/>
    </row>
    <row r="857">
      <c r="E857" s="113"/>
    </row>
    <row r="858">
      <c r="E858" s="113"/>
    </row>
    <row r="859">
      <c r="E859" s="113"/>
    </row>
    <row r="860">
      <c r="E860" s="113"/>
    </row>
    <row r="861">
      <c r="E861" s="113"/>
    </row>
    <row r="862">
      <c r="E862" s="113"/>
    </row>
    <row r="863">
      <c r="E863" s="113"/>
    </row>
    <row r="864">
      <c r="E864" s="113"/>
    </row>
    <row r="865">
      <c r="E865" s="113"/>
    </row>
    <row r="866">
      <c r="E866" s="113"/>
    </row>
    <row r="867">
      <c r="E867" s="113"/>
    </row>
    <row r="868">
      <c r="E868" s="113"/>
    </row>
    <row r="869">
      <c r="E869" s="113"/>
    </row>
    <row r="870">
      <c r="E870" s="113"/>
    </row>
    <row r="871">
      <c r="E871" s="113"/>
    </row>
    <row r="872">
      <c r="E872" s="113"/>
    </row>
    <row r="873">
      <c r="E873" s="113"/>
    </row>
    <row r="874">
      <c r="E874" s="113"/>
    </row>
    <row r="875">
      <c r="E875" s="113"/>
    </row>
    <row r="876">
      <c r="E876" s="113"/>
    </row>
    <row r="877">
      <c r="E877" s="113"/>
    </row>
    <row r="878">
      <c r="E878" s="113"/>
    </row>
    <row r="879">
      <c r="E879" s="113"/>
    </row>
    <row r="880">
      <c r="E880" s="113"/>
    </row>
    <row r="881">
      <c r="E881" s="113"/>
    </row>
    <row r="882">
      <c r="E882" s="113"/>
    </row>
    <row r="883">
      <c r="E883" s="113"/>
    </row>
    <row r="884">
      <c r="E884" s="113"/>
    </row>
    <row r="885">
      <c r="E885" s="113"/>
    </row>
    <row r="886">
      <c r="E886" s="113"/>
    </row>
    <row r="887">
      <c r="E887" s="113"/>
    </row>
    <row r="888">
      <c r="E888" s="113"/>
    </row>
    <row r="889">
      <c r="E889" s="113"/>
    </row>
    <row r="890">
      <c r="E890" s="113"/>
    </row>
    <row r="891">
      <c r="E891" s="113"/>
    </row>
    <row r="892">
      <c r="E892" s="113"/>
    </row>
    <row r="893">
      <c r="E893" s="113"/>
    </row>
    <row r="894">
      <c r="E894" s="113"/>
    </row>
    <row r="895">
      <c r="E895" s="113"/>
    </row>
    <row r="896">
      <c r="E896" s="113"/>
    </row>
    <row r="897">
      <c r="E897" s="113"/>
    </row>
    <row r="898">
      <c r="E898" s="113"/>
    </row>
    <row r="899">
      <c r="E899" s="113"/>
    </row>
    <row r="900">
      <c r="E900" s="113"/>
    </row>
    <row r="901">
      <c r="E901" s="113"/>
    </row>
    <row r="902">
      <c r="E902" s="113"/>
    </row>
    <row r="903">
      <c r="E903" s="113"/>
    </row>
    <row r="904">
      <c r="E904" s="113"/>
    </row>
    <row r="905">
      <c r="E905" s="113"/>
    </row>
    <row r="906">
      <c r="E906" s="113"/>
    </row>
    <row r="907">
      <c r="E907" s="113"/>
    </row>
    <row r="908">
      <c r="E908" s="113"/>
    </row>
    <row r="909">
      <c r="E909" s="113"/>
    </row>
    <row r="910">
      <c r="E910" s="113"/>
    </row>
    <row r="911">
      <c r="E911" s="113"/>
    </row>
    <row r="912">
      <c r="E912" s="113"/>
    </row>
    <row r="913">
      <c r="E913" s="113"/>
    </row>
    <row r="914">
      <c r="E914" s="113"/>
    </row>
    <row r="915">
      <c r="E915" s="113"/>
    </row>
    <row r="916">
      <c r="E916" s="113"/>
    </row>
    <row r="917">
      <c r="E917" s="113"/>
    </row>
    <row r="918">
      <c r="E918" s="113"/>
    </row>
    <row r="919">
      <c r="E919" s="113"/>
    </row>
    <row r="920">
      <c r="E920" s="113"/>
    </row>
    <row r="921">
      <c r="E921" s="113"/>
    </row>
    <row r="922">
      <c r="E922" s="113"/>
    </row>
    <row r="923">
      <c r="E923" s="113"/>
    </row>
    <row r="924">
      <c r="E924" s="113"/>
    </row>
    <row r="925">
      <c r="E925" s="113"/>
    </row>
    <row r="926">
      <c r="E926" s="113"/>
    </row>
    <row r="927">
      <c r="E927" s="113"/>
    </row>
    <row r="928">
      <c r="E928" s="113"/>
    </row>
    <row r="929">
      <c r="E929" s="113"/>
    </row>
    <row r="930">
      <c r="E930" s="113"/>
    </row>
    <row r="931">
      <c r="E931" s="113"/>
    </row>
    <row r="932">
      <c r="E932" s="113"/>
    </row>
    <row r="933">
      <c r="E933" s="113"/>
    </row>
    <row r="934">
      <c r="E934" s="113"/>
    </row>
    <row r="935">
      <c r="E935" s="113"/>
    </row>
    <row r="936">
      <c r="E936" s="113"/>
    </row>
    <row r="937">
      <c r="E937" s="113"/>
    </row>
    <row r="938">
      <c r="E938" s="113"/>
    </row>
    <row r="939">
      <c r="E939" s="113"/>
    </row>
    <row r="940">
      <c r="E940" s="113"/>
    </row>
    <row r="941">
      <c r="E941" s="113"/>
    </row>
    <row r="942">
      <c r="E942" s="113"/>
    </row>
    <row r="943">
      <c r="E943" s="113"/>
    </row>
    <row r="944">
      <c r="E944" s="113"/>
    </row>
    <row r="945">
      <c r="E945" s="113"/>
    </row>
    <row r="946">
      <c r="E946" s="113"/>
    </row>
    <row r="947">
      <c r="E947" s="113"/>
    </row>
    <row r="948">
      <c r="E948" s="113"/>
    </row>
    <row r="949">
      <c r="E949" s="113"/>
    </row>
    <row r="950">
      <c r="E950" s="113"/>
    </row>
    <row r="951">
      <c r="E951" s="113"/>
    </row>
    <row r="952">
      <c r="E952" s="113"/>
    </row>
    <row r="953">
      <c r="E953" s="113"/>
    </row>
    <row r="954">
      <c r="E954" s="113"/>
    </row>
    <row r="955">
      <c r="E955" s="113"/>
    </row>
    <row r="956">
      <c r="E956" s="113"/>
    </row>
    <row r="957">
      <c r="E957" s="113"/>
    </row>
    <row r="958">
      <c r="E958" s="113"/>
    </row>
    <row r="959">
      <c r="E959" s="113"/>
    </row>
    <row r="960">
      <c r="E960" s="113"/>
    </row>
    <row r="961">
      <c r="E961" s="113"/>
    </row>
    <row r="962">
      <c r="E962" s="113"/>
    </row>
    <row r="963">
      <c r="E963" s="113"/>
    </row>
    <row r="964">
      <c r="E964" s="113"/>
    </row>
    <row r="965">
      <c r="E965" s="113"/>
    </row>
    <row r="966">
      <c r="E966" s="113"/>
    </row>
    <row r="967">
      <c r="E967" s="113"/>
    </row>
    <row r="968">
      <c r="E968" s="113"/>
    </row>
    <row r="969">
      <c r="E969" s="113"/>
    </row>
    <row r="970">
      <c r="E970" s="113"/>
    </row>
    <row r="971">
      <c r="E971" s="113"/>
    </row>
    <row r="972">
      <c r="E972" s="113"/>
    </row>
    <row r="973">
      <c r="E973" s="113"/>
    </row>
    <row r="974">
      <c r="E974" s="113"/>
    </row>
    <row r="975">
      <c r="E975" s="113"/>
    </row>
    <row r="976">
      <c r="E976" s="113"/>
    </row>
    <row r="977">
      <c r="E977" s="113"/>
    </row>
    <row r="978">
      <c r="E978" s="113"/>
    </row>
    <row r="979">
      <c r="E979" s="113"/>
    </row>
    <row r="980">
      <c r="E980" s="113"/>
    </row>
    <row r="981">
      <c r="E981" s="113"/>
    </row>
    <row r="982">
      <c r="E982" s="113"/>
    </row>
    <row r="983">
      <c r="E983" s="113"/>
    </row>
    <row r="984">
      <c r="E984" s="113"/>
    </row>
    <row r="985">
      <c r="E985" s="113"/>
    </row>
    <row r="986">
      <c r="E986" s="113"/>
    </row>
    <row r="987">
      <c r="E987" s="113"/>
    </row>
    <row r="988">
      <c r="E988" s="113"/>
    </row>
    <row r="989">
      <c r="E989" s="113"/>
    </row>
    <row r="990">
      <c r="E990" s="113"/>
    </row>
  </sheetData>
  <hyperlinks>
    <hyperlink display="Viz sheet" location="'Pomocná data II. Náklady zdravo'!A1" ref="E2"/>
    <hyperlink r:id="rId1" ref="E6"/>
    <hyperlink r:id="rId2" ref="E9"/>
    <hyperlink r:id="rId3" ref="E10"/>
  </hyperlinks>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7.13"/>
    <col customWidth="1" min="2" max="2" width="12.63"/>
    <col customWidth="1" min="4" max="4" width="78.0"/>
    <col customWidth="1" min="5" max="5" width="21.63"/>
  </cols>
  <sheetData>
    <row r="1">
      <c r="A1" s="14" t="s">
        <v>105</v>
      </c>
      <c r="B1" s="14">
        <v>2022.0</v>
      </c>
      <c r="C1" s="15" t="s">
        <v>26</v>
      </c>
      <c r="D1" s="15" t="s">
        <v>27</v>
      </c>
      <c r="E1" s="118" t="s">
        <v>28</v>
      </c>
    </row>
    <row r="2">
      <c r="A2" s="119" t="s">
        <v>106</v>
      </c>
      <c r="B2" s="120"/>
      <c r="C2" s="121"/>
      <c r="D2" s="122"/>
      <c r="E2" s="123"/>
    </row>
    <row r="3">
      <c r="A3" s="22" t="s">
        <v>33</v>
      </c>
      <c r="B3" s="124">
        <v>528764.138888137</v>
      </c>
      <c r="C3" s="125"/>
      <c r="D3" s="125" t="s">
        <v>107</v>
      </c>
      <c r="E3" s="126" t="s">
        <v>34</v>
      </c>
      <c r="F3" s="127"/>
    </row>
    <row r="4">
      <c r="A4" s="22" t="s">
        <v>35</v>
      </c>
      <c r="B4" s="23">
        <v>57797.5485115281</v>
      </c>
      <c r="C4" s="125"/>
      <c r="D4" s="125" t="s">
        <v>107</v>
      </c>
      <c r="E4" s="126" t="s">
        <v>34</v>
      </c>
      <c r="F4" s="127"/>
    </row>
    <row r="5">
      <c r="A5" s="128" t="s">
        <v>108</v>
      </c>
      <c r="B5" s="129"/>
      <c r="C5" s="130"/>
      <c r="D5" s="130"/>
      <c r="E5" s="130"/>
    </row>
    <row r="6">
      <c r="A6" s="125" t="s">
        <v>109</v>
      </c>
      <c r="B6" s="131">
        <f>'Referenční hodnoty ČP'!B17</f>
        <v>91.954</v>
      </c>
      <c r="C6" s="132" t="s">
        <v>110</v>
      </c>
      <c r="D6" s="132"/>
      <c r="E6" s="133" t="s">
        <v>111</v>
      </c>
    </row>
    <row r="7">
      <c r="A7" s="125" t="s">
        <v>112</v>
      </c>
      <c r="B7" s="134">
        <f>'Price Convertor'!AB35</f>
        <v>102.2942655</v>
      </c>
      <c r="C7" s="132" t="s">
        <v>110</v>
      </c>
      <c r="D7" s="125" t="s">
        <v>113</v>
      </c>
      <c r="E7" s="135" t="s">
        <v>114</v>
      </c>
    </row>
    <row r="8">
      <c r="A8" s="136" t="s">
        <v>115</v>
      </c>
      <c r="B8" s="134">
        <v>42.7</v>
      </c>
      <c r="C8" s="125" t="s">
        <v>116</v>
      </c>
      <c r="D8" s="125" t="s">
        <v>117</v>
      </c>
      <c r="E8" s="135" t="s">
        <v>118</v>
      </c>
    </row>
    <row r="9">
      <c r="A9" s="125" t="s">
        <v>119</v>
      </c>
      <c r="B9" s="134">
        <f>'Pomocná data I. Naděje dožití '!B5</f>
        <v>37.70709203</v>
      </c>
      <c r="C9" s="125" t="s">
        <v>116</v>
      </c>
      <c r="D9" s="125" t="s">
        <v>120</v>
      </c>
      <c r="E9" s="135" t="s">
        <v>89</v>
      </c>
    </row>
    <row r="10">
      <c r="A10" s="137" t="s">
        <v>121</v>
      </c>
      <c r="B10" s="138">
        <f>B7/B9</f>
        <v>2.712865407</v>
      </c>
      <c r="C10" s="137" t="s">
        <v>31</v>
      </c>
      <c r="D10" s="137" t="s">
        <v>122</v>
      </c>
      <c r="E10" s="139"/>
    </row>
    <row r="11">
      <c r="A11" s="128" t="s">
        <v>105</v>
      </c>
      <c r="B11" s="140"/>
      <c r="C11" s="128"/>
      <c r="D11" s="128"/>
      <c r="E11" s="141"/>
    </row>
    <row r="12">
      <c r="A12" s="125" t="s">
        <v>123</v>
      </c>
      <c r="B12" s="142">
        <f>B10*B3</f>
        <v>1434465.941</v>
      </c>
      <c r="C12" s="125" t="s">
        <v>31</v>
      </c>
      <c r="D12" s="125" t="s">
        <v>124</v>
      </c>
      <c r="E12" s="143"/>
    </row>
    <row r="13">
      <c r="A13" s="125" t="s">
        <v>125</v>
      </c>
      <c r="B13" s="142">
        <f>B10*B4</f>
        <v>156796.9699</v>
      </c>
      <c r="C13" s="125" t="s">
        <v>31</v>
      </c>
      <c r="D13" s="125" t="s">
        <v>124</v>
      </c>
      <c r="E13" s="144"/>
    </row>
    <row r="14">
      <c r="A14" s="145" t="s">
        <v>126</v>
      </c>
      <c r="B14" s="146">
        <f>B12+B13</f>
        <v>1591262.911</v>
      </c>
      <c r="C14" s="147" t="s">
        <v>31</v>
      </c>
      <c r="D14" s="148"/>
      <c r="E14" s="149"/>
    </row>
    <row r="15">
      <c r="E15" s="79"/>
    </row>
    <row r="16">
      <c r="E16" s="79"/>
    </row>
    <row r="17">
      <c r="E17" s="79"/>
    </row>
    <row r="18">
      <c r="E18" s="79"/>
    </row>
    <row r="19">
      <c r="E19" s="79"/>
    </row>
    <row r="20">
      <c r="E20" s="79"/>
    </row>
    <row r="21">
      <c r="E21" s="79"/>
    </row>
    <row r="22">
      <c r="E22" s="79"/>
    </row>
    <row r="23">
      <c r="B23" s="67"/>
      <c r="E23" s="79"/>
    </row>
    <row r="24">
      <c r="B24" s="67"/>
      <c r="E24" s="79"/>
    </row>
    <row r="25">
      <c r="B25" s="150"/>
      <c r="E25" s="79"/>
    </row>
    <row r="26">
      <c r="B26" s="67"/>
    </row>
    <row r="27">
      <c r="E27" s="79"/>
    </row>
    <row r="29">
      <c r="E29" s="79"/>
    </row>
    <row r="30">
      <c r="E30" s="79"/>
    </row>
    <row r="31">
      <c r="E31" s="79"/>
    </row>
    <row r="32">
      <c r="E32" s="79"/>
    </row>
    <row r="33">
      <c r="E33" s="79"/>
    </row>
    <row r="34">
      <c r="E34" s="79"/>
    </row>
    <row r="35">
      <c r="E35" s="79"/>
    </row>
    <row r="36">
      <c r="E36" s="79"/>
    </row>
    <row r="37">
      <c r="E37" s="79"/>
    </row>
    <row r="38">
      <c r="E38" s="79"/>
    </row>
    <row r="39">
      <c r="E39" s="79"/>
    </row>
    <row r="40">
      <c r="E40" s="79"/>
    </row>
    <row r="41">
      <c r="E41" s="79"/>
    </row>
    <row r="42">
      <c r="E42" s="79"/>
    </row>
    <row r="43">
      <c r="E43" s="79"/>
    </row>
    <row r="44">
      <c r="E44" s="79"/>
    </row>
    <row r="45">
      <c r="E45" s="79"/>
    </row>
    <row r="46">
      <c r="E46" s="79"/>
    </row>
    <row r="47">
      <c r="E47" s="79"/>
    </row>
    <row r="48">
      <c r="E48" s="79"/>
    </row>
    <row r="49">
      <c r="E49" s="79"/>
    </row>
    <row r="50">
      <c r="E50" s="79"/>
    </row>
    <row r="51">
      <c r="E51" s="79"/>
    </row>
    <row r="52">
      <c r="E52" s="79"/>
    </row>
    <row r="53">
      <c r="E53" s="79"/>
    </row>
    <row r="54">
      <c r="E54" s="79"/>
    </row>
    <row r="55">
      <c r="E55" s="79"/>
    </row>
    <row r="56">
      <c r="E56" s="79"/>
    </row>
    <row r="57">
      <c r="E57" s="79"/>
    </row>
    <row r="58">
      <c r="E58" s="79"/>
    </row>
    <row r="59">
      <c r="E59" s="79"/>
    </row>
    <row r="60">
      <c r="E60" s="79"/>
    </row>
    <row r="61">
      <c r="E61" s="79"/>
    </row>
    <row r="62">
      <c r="E62" s="79"/>
    </row>
    <row r="63">
      <c r="E63" s="79"/>
    </row>
    <row r="64">
      <c r="E64" s="79"/>
    </row>
    <row r="65">
      <c r="E65" s="79"/>
    </row>
    <row r="66">
      <c r="E66" s="79"/>
    </row>
    <row r="67">
      <c r="E67" s="79"/>
    </row>
    <row r="68">
      <c r="E68" s="79"/>
    </row>
    <row r="69">
      <c r="E69" s="79"/>
    </row>
    <row r="70">
      <c r="E70" s="79"/>
    </row>
    <row r="71">
      <c r="E71" s="79"/>
    </row>
    <row r="72">
      <c r="E72" s="79"/>
    </row>
    <row r="73">
      <c r="E73" s="79"/>
    </row>
    <row r="74">
      <c r="E74" s="79"/>
    </row>
    <row r="75">
      <c r="E75" s="79"/>
    </row>
    <row r="76">
      <c r="E76" s="79"/>
    </row>
    <row r="77">
      <c r="E77" s="79"/>
    </row>
    <row r="78">
      <c r="E78" s="79"/>
    </row>
    <row r="79">
      <c r="E79" s="79"/>
    </row>
    <row r="80">
      <c r="E80" s="79"/>
    </row>
    <row r="81">
      <c r="E81" s="79"/>
    </row>
    <row r="82">
      <c r="E82" s="79"/>
    </row>
    <row r="83">
      <c r="E83" s="79"/>
    </row>
    <row r="84">
      <c r="E84" s="79"/>
    </row>
    <row r="85">
      <c r="E85" s="79"/>
    </row>
    <row r="86">
      <c r="E86" s="79"/>
    </row>
    <row r="87">
      <c r="E87" s="79"/>
    </row>
    <row r="88">
      <c r="E88" s="79"/>
    </row>
    <row r="89">
      <c r="E89" s="79"/>
    </row>
    <row r="90">
      <c r="E90" s="79"/>
    </row>
    <row r="91">
      <c r="E91" s="79"/>
    </row>
    <row r="92">
      <c r="E92" s="79"/>
    </row>
    <row r="93">
      <c r="E93" s="79"/>
    </row>
    <row r="94">
      <c r="E94" s="79"/>
    </row>
    <row r="95">
      <c r="E95" s="79"/>
    </row>
    <row r="96">
      <c r="E96" s="79"/>
    </row>
    <row r="97">
      <c r="E97" s="79"/>
    </row>
    <row r="98">
      <c r="E98" s="79"/>
    </row>
    <row r="99">
      <c r="E99" s="79"/>
    </row>
    <row r="100">
      <c r="E100" s="79"/>
    </row>
    <row r="101">
      <c r="E101" s="79"/>
    </row>
    <row r="102">
      <c r="E102" s="79"/>
    </row>
    <row r="103">
      <c r="E103" s="79"/>
    </row>
    <row r="104">
      <c r="E104" s="79"/>
    </row>
    <row r="105">
      <c r="E105" s="79"/>
    </row>
    <row r="106">
      <c r="E106" s="79"/>
    </row>
    <row r="107">
      <c r="E107" s="79"/>
    </row>
    <row r="108">
      <c r="E108" s="79"/>
    </row>
    <row r="109">
      <c r="E109" s="79"/>
    </row>
    <row r="110">
      <c r="E110" s="79"/>
    </row>
    <row r="111">
      <c r="E111" s="79"/>
    </row>
    <row r="112">
      <c r="E112" s="79"/>
    </row>
    <row r="113">
      <c r="E113" s="79"/>
    </row>
    <row r="114">
      <c r="E114" s="79"/>
    </row>
    <row r="115">
      <c r="E115" s="79"/>
    </row>
    <row r="116">
      <c r="E116" s="79"/>
    </row>
    <row r="117">
      <c r="E117" s="79"/>
    </row>
    <row r="118">
      <c r="E118" s="79"/>
    </row>
    <row r="119">
      <c r="E119" s="79"/>
    </row>
    <row r="120">
      <c r="E120" s="79"/>
    </row>
    <row r="121">
      <c r="E121" s="79"/>
    </row>
    <row r="122">
      <c r="E122" s="79"/>
    </row>
    <row r="123">
      <c r="E123" s="79"/>
    </row>
    <row r="124">
      <c r="E124" s="79"/>
    </row>
    <row r="125">
      <c r="E125" s="79"/>
    </row>
    <row r="126">
      <c r="E126" s="79"/>
    </row>
    <row r="127">
      <c r="E127" s="79"/>
    </row>
    <row r="128">
      <c r="E128" s="79"/>
    </row>
    <row r="129">
      <c r="E129" s="79"/>
    </row>
    <row r="130">
      <c r="E130" s="79"/>
    </row>
    <row r="131">
      <c r="E131" s="79"/>
    </row>
    <row r="132">
      <c r="E132" s="79"/>
    </row>
    <row r="133">
      <c r="E133" s="79"/>
    </row>
    <row r="134">
      <c r="E134" s="79"/>
    </row>
    <row r="135">
      <c r="E135" s="79"/>
    </row>
    <row r="136">
      <c r="E136" s="79"/>
    </row>
    <row r="137">
      <c r="E137" s="79"/>
    </row>
    <row r="138">
      <c r="E138" s="79"/>
    </row>
    <row r="139">
      <c r="E139" s="79"/>
    </row>
    <row r="140">
      <c r="E140" s="79"/>
    </row>
    <row r="141">
      <c r="E141" s="79"/>
    </row>
    <row r="142">
      <c r="E142" s="79"/>
    </row>
    <row r="143">
      <c r="E143" s="79"/>
    </row>
    <row r="144">
      <c r="E144" s="79"/>
    </row>
    <row r="145">
      <c r="E145" s="79"/>
    </row>
    <row r="146">
      <c r="E146" s="79"/>
    </row>
    <row r="147">
      <c r="E147" s="79"/>
    </row>
    <row r="148">
      <c r="E148" s="79"/>
    </row>
    <row r="149">
      <c r="E149" s="79"/>
    </row>
    <row r="150">
      <c r="E150" s="79"/>
    </row>
    <row r="151">
      <c r="E151" s="79"/>
    </row>
    <row r="152">
      <c r="E152" s="79"/>
    </row>
    <row r="153">
      <c r="E153" s="79"/>
    </row>
    <row r="154">
      <c r="E154" s="79"/>
    </row>
    <row r="155">
      <c r="E155" s="79"/>
    </row>
    <row r="156">
      <c r="E156" s="79"/>
    </row>
    <row r="157">
      <c r="E157" s="79"/>
    </row>
    <row r="158">
      <c r="E158" s="79"/>
    </row>
    <row r="159">
      <c r="E159" s="79"/>
    </row>
    <row r="160">
      <c r="E160" s="79"/>
    </row>
    <row r="161">
      <c r="E161" s="79"/>
    </row>
    <row r="162">
      <c r="E162" s="79"/>
    </row>
    <row r="163">
      <c r="E163" s="79"/>
    </row>
    <row r="164">
      <c r="E164" s="79"/>
    </row>
    <row r="165">
      <c r="E165" s="79"/>
    </row>
    <row r="166">
      <c r="E166" s="79"/>
    </row>
    <row r="167">
      <c r="E167" s="79"/>
    </row>
    <row r="168">
      <c r="E168" s="79"/>
    </row>
    <row r="169">
      <c r="E169" s="79"/>
    </row>
    <row r="170">
      <c r="E170" s="79"/>
    </row>
    <row r="171">
      <c r="E171" s="79"/>
    </row>
    <row r="172">
      <c r="E172" s="79"/>
    </row>
    <row r="173">
      <c r="E173" s="79"/>
    </row>
    <row r="174">
      <c r="E174" s="79"/>
    </row>
    <row r="175">
      <c r="E175" s="79"/>
    </row>
    <row r="176">
      <c r="E176" s="79"/>
    </row>
    <row r="177">
      <c r="E177" s="79"/>
    </row>
    <row r="178">
      <c r="E178" s="79"/>
    </row>
    <row r="179">
      <c r="E179" s="79"/>
    </row>
    <row r="180">
      <c r="E180" s="79"/>
    </row>
    <row r="181">
      <c r="E181" s="79"/>
    </row>
    <row r="182">
      <c r="E182" s="79"/>
    </row>
    <row r="183">
      <c r="E183" s="79"/>
    </row>
    <row r="184">
      <c r="E184" s="79"/>
    </row>
    <row r="185">
      <c r="E185" s="79"/>
    </row>
    <row r="186">
      <c r="E186" s="79"/>
    </row>
    <row r="187">
      <c r="E187" s="79"/>
    </row>
    <row r="188">
      <c r="E188" s="79"/>
    </row>
    <row r="189">
      <c r="E189" s="79"/>
    </row>
    <row r="190">
      <c r="E190" s="79"/>
    </row>
    <row r="191">
      <c r="E191" s="79"/>
    </row>
    <row r="192">
      <c r="E192" s="79"/>
    </row>
    <row r="193">
      <c r="E193" s="79"/>
    </row>
    <row r="194">
      <c r="E194" s="79"/>
    </row>
    <row r="195">
      <c r="E195" s="79"/>
    </row>
    <row r="196">
      <c r="E196" s="79"/>
    </row>
    <row r="197">
      <c r="E197" s="79"/>
    </row>
    <row r="198">
      <c r="E198" s="79"/>
    </row>
    <row r="199">
      <c r="E199" s="79"/>
    </row>
    <row r="200">
      <c r="E200" s="79"/>
    </row>
    <row r="201">
      <c r="E201" s="79"/>
    </row>
    <row r="202">
      <c r="E202" s="79"/>
    </row>
    <row r="203">
      <c r="E203" s="79"/>
    </row>
    <row r="204">
      <c r="E204" s="79"/>
    </row>
    <row r="205">
      <c r="E205" s="79"/>
    </row>
    <row r="206">
      <c r="E206" s="79"/>
    </row>
    <row r="207">
      <c r="E207" s="79"/>
    </row>
    <row r="208">
      <c r="E208" s="79"/>
    </row>
    <row r="209">
      <c r="E209" s="79"/>
    </row>
    <row r="210">
      <c r="E210" s="79"/>
    </row>
    <row r="211">
      <c r="E211" s="79"/>
    </row>
    <row r="212">
      <c r="E212" s="79"/>
    </row>
    <row r="213">
      <c r="E213" s="79"/>
    </row>
    <row r="214">
      <c r="E214" s="79"/>
    </row>
    <row r="215">
      <c r="E215" s="79"/>
    </row>
    <row r="216">
      <c r="E216" s="79"/>
    </row>
    <row r="217">
      <c r="E217" s="79"/>
    </row>
    <row r="218">
      <c r="E218" s="79"/>
    </row>
    <row r="219">
      <c r="E219" s="79"/>
    </row>
    <row r="220">
      <c r="E220" s="79"/>
    </row>
    <row r="221">
      <c r="E221" s="79"/>
    </row>
    <row r="222">
      <c r="E222" s="79"/>
    </row>
    <row r="223">
      <c r="E223" s="79"/>
    </row>
    <row r="224">
      <c r="E224" s="79"/>
    </row>
    <row r="225">
      <c r="E225" s="79"/>
    </row>
    <row r="226">
      <c r="E226" s="79"/>
    </row>
    <row r="227">
      <c r="E227" s="79"/>
    </row>
    <row r="228">
      <c r="E228" s="79"/>
    </row>
    <row r="229">
      <c r="E229" s="79"/>
    </row>
    <row r="230">
      <c r="E230" s="79"/>
    </row>
    <row r="231">
      <c r="E231" s="79"/>
    </row>
    <row r="232">
      <c r="E232" s="79"/>
    </row>
    <row r="233">
      <c r="E233" s="79"/>
    </row>
    <row r="234">
      <c r="E234" s="79"/>
    </row>
    <row r="235">
      <c r="E235" s="79"/>
    </row>
    <row r="236">
      <c r="E236" s="79"/>
    </row>
    <row r="237">
      <c r="E237" s="79"/>
    </row>
    <row r="238">
      <c r="E238" s="79"/>
    </row>
    <row r="239">
      <c r="E239" s="79"/>
    </row>
    <row r="240">
      <c r="E240" s="79"/>
    </row>
    <row r="241">
      <c r="E241" s="79"/>
    </row>
    <row r="242">
      <c r="E242" s="79"/>
    </row>
    <row r="243">
      <c r="E243" s="79"/>
    </row>
    <row r="244">
      <c r="E244" s="79"/>
    </row>
    <row r="245">
      <c r="E245" s="79"/>
    </row>
    <row r="246">
      <c r="E246" s="79"/>
    </row>
    <row r="247">
      <c r="E247" s="79"/>
    </row>
    <row r="248">
      <c r="E248" s="79"/>
    </row>
    <row r="249">
      <c r="E249" s="79"/>
    </row>
    <row r="250">
      <c r="E250" s="79"/>
    </row>
    <row r="251">
      <c r="E251" s="79"/>
    </row>
    <row r="252">
      <c r="E252" s="79"/>
    </row>
    <row r="253">
      <c r="E253" s="79"/>
    </row>
    <row r="254">
      <c r="E254" s="79"/>
    </row>
    <row r="255">
      <c r="E255" s="79"/>
    </row>
    <row r="256">
      <c r="E256" s="79"/>
    </row>
    <row r="257">
      <c r="E257" s="79"/>
    </row>
    <row r="258">
      <c r="E258" s="79"/>
    </row>
    <row r="259">
      <c r="E259" s="79"/>
    </row>
    <row r="260">
      <c r="E260" s="79"/>
    </row>
    <row r="261">
      <c r="E261" s="79"/>
    </row>
    <row r="262">
      <c r="E262" s="79"/>
    </row>
    <row r="263">
      <c r="E263" s="79"/>
    </row>
    <row r="264">
      <c r="E264" s="79"/>
    </row>
    <row r="265">
      <c r="E265" s="79"/>
    </row>
    <row r="266">
      <c r="E266" s="79"/>
    </row>
    <row r="267">
      <c r="E267" s="79"/>
    </row>
    <row r="268">
      <c r="E268" s="79"/>
    </row>
    <row r="269">
      <c r="E269" s="79"/>
    </row>
    <row r="270">
      <c r="E270" s="79"/>
    </row>
    <row r="271">
      <c r="E271" s="79"/>
    </row>
    <row r="272">
      <c r="E272" s="79"/>
    </row>
    <row r="273">
      <c r="E273" s="79"/>
    </row>
    <row r="274">
      <c r="E274" s="79"/>
    </row>
    <row r="275">
      <c r="E275" s="79"/>
    </row>
    <row r="276">
      <c r="E276" s="79"/>
    </row>
    <row r="277">
      <c r="E277" s="79"/>
    </row>
    <row r="278">
      <c r="E278" s="79"/>
    </row>
    <row r="279">
      <c r="E279" s="79"/>
    </row>
    <row r="280">
      <c r="E280" s="79"/>
    </row>
    <row r="281">
      <c r="E281" s="79"/>
    </row>
    <row r="282">
      <c r="E282" s="79"/>
    </row>
    <row r="283">
      <c r="E283" s="79"/>
    </row>
    <row r="284">
      <c r="E284" s="79"/>
    </row>
    <row r="285">
      <c r="E285" s="79"/>
    </row>
    <row r="286">
      <c r="E286" s="79"/>
    </row>
    <row r="287">
      <c r="E287" s="79"/>
    </row>
    <row r="288">
      <c r="E288" s="79"/>
    </row>
    <row r="289">
      <c r="E289" s="79"/>
    </row>
    <row r="290">
      <c r="E290" s="79"/>
    </row>
    <row r="291">
      <c r="E291" s="79"/>
    </row>
    <row r="292">
      <c r="E292" s="79"/>
    </row>
    <row r="293">
      <c r="E293" s="79"/>
    </row>
    <row r="294">
      <c r="E294" s="79"/>
    </row>
    <row r="295">
      <c r="E295" s="79"/>
    </row>
    <row r="296">
      <c r="E296" s="79"/>
    </row>
    <row r="297">
      <c r="E297" s="79"/>
    </row>
    <row r="298">
      <c r="E298" s="79"/>
    </row>
    <row r="299">
      <c r="E299" s="79"/>
    </row>
    <row r="300">
      <c r="E300" s="79"/>
    </row>
    <row r="301">
      <c r="E301" s="79"/>
    </row>
    <row r="302">
      <c r="E302" s="79"/>
    </row>
    <row r="303">
      <c r="E303" s="79"/>
    </row>
    <row r="304">
      <c r="E304" s="79"/>
    </row>
    <row r="305">
      <c r="E305" s="79"/>
    </row>
    <row r="306">
      <c r="E306" s="79"/>
    </row>
    <row r="307">
      <c r="E307" s="79"/>
    </row>
    <row r="308">
      <c r="E308" s="79"/>
    </row>
    <row r="309">
      <c r="E309" s="79"/>
    </row>
    <row r="310">
      <c r="E310" s="79"/>
    </row>
    <row r="311">
      <c r="E311" s="79"/>
    </row>
    <row r="312">
      <c r="E312" s="79"/>
    </row>
    <row r="313">
      <c r="E313" s="79"/>
    </row>
    <row r="314">
      <c r="E314" s="79"/>
    </row>
    <row r="315">
      <c r="E315" s="79"/>
    </row>
    <row r="316">
      <c r="E316" s="79"/>
    </row>
    <row r="317">
      <c r="E317" s="79"/>
    </row>
    <row r="318">
      <c r="E318" s="79"/>
    </row>
    <row r="319">
      <c r="E319" s="79"/>
    </row>
    <row r="320">
      <c r="E320" s="79"/>
    </row>
    <row r="321">
      <c r="E321" s="79"/>
    </row>
    <row r="322">
      <c r="E322" s="79"/>
    </row>
    <row r="323">
      <c r="E323" s="79"/>
    </row>
    <row r="324">
      <c r="E324" s="79"/>
    </row>
    <row r="325">
      <c r="E325" s="79"/>
    </row>
    <row r="326">
      <c r="E326" s="79"/>
    </row>
    <row r="327">
      <c r="E327" s="79"/>
    </row>
    <row r="328">
      <c r="E328" s="79"/>
    </row>
    <row r="329">
      <c r="E329" s="79"/>
    </row>
    <row r="330">
      <c r="E330" s="79"/>
    </row>
    <row r="331">
      <c r="E331" s="79"/>
    </row>
    <row r="332">
      <c r="E332" s="79"/>
    </row>
    <row r="333">
      <c r="E333" s="79"/>
    </row>
    <row r="334">
      <c r="E334" s="79"/>
    </row>
    <row r="335">
      <c r="E335" s="79"/>
    </row>
    <row r="336">
      <c r="E336" s="79"/>
    </row>
    <row r="337">
      <c r="E337" s="79"/>
    </row>
    <row r="338">
      <c r="E338" s="79"/>
    </row>
    <row r="339">
      <c r="E339" s="79"/>
    </row>
    <row r="340">
      <c r="E340" s="79"/>
    </row>
    <row r="341">
      <c r="E341" s="79"/>
    </row>
    <row r="342">
      <c r="E342" s="79"/>
    </row>
    <row r="343">
      <c r="E343" s="79"/>
    </row>
    <row r="344">
      <c r="E344" s="79"/>
    </row>
    <row r="345">
      <c r="E345" s="79"/>
    </row>
    <row r="346">
      <c r="E346" s="79"/>
    </row>
    <row r="347">
      <c r="E347" s="79"/>
    </row>
    <row r="348">
      <c r="E348" s="79"/>
    </row>
    <row r="349">
      <c r="E349" s="79"/>
    </row>
    <row r="350">
      <c r="E350" s="79"/>
    </row>
    <row r="351">
      <c r="E351" s="79"/>
    </row>
    <row r="352">
      <c r="E352" s="79"/>
    </row>
    <row r="353">
      <c r="E353" s="79"/>
    </row>
    <row r="354">
      <c r="E354" s="79"/>
    </row>
    <row r="355">
      <c r="E355" s="79"/>
    </row>
    <row r="356">
      <c r="E356" s="79"/>
    </row>
    <row r="357">
      <c r="E357" s="79"/>
    </row>
    <row r="358">
      <c r="E358" s="79"/>
    </row>
    <row r="359">
      <c r="E359" s="79"/>
    </row>
    <row r="360">
      <c r="E360" s="79"/>
    </row>
    <row r="361">
      <c r="E361" s="79"/>
    </row>
    <row r="362">
      <c r="E362" s="79"/>
    </row>
    <row r="363">
      <c r="E363" s="79"/>
    </row>
    <row r="364">
      <c r="E364" s="79"/>
    </row>
    <row r="365">
      <c r="E365" s="79"/>
    </row>
    <row r="366">
      <c r="E366" s="79"/>
    </row>
    <row r="367">
      <c r="E367" s="79"/>
    </row>
    <row r="368">
      <c r="E368" s="79"/>
    </row>
    <row r="369">
      <c r="E369" s="79"/>
    </row>
    <row r="370">
      <c r="E370" s="79"/>
    </row>
    <row r="371">
      <c r="E371" s="79"/>
    </row>
    <row r="372">
      <c r="E372" s="79"/>
    </row>
    <row r="373">
      <c r="E373" s="79"/>
    </row>
    <row r="374">
      <c r="E374" s="79"/>
    </row>
    <row r="375">
      <c r="E375" s="79"/>
    </row>
    <row r="376">
      <c r="E376" s="79"/>
    </row>
    <row r="377">
      <c r="E377" s="79"/>
    </row>
    <row r="378">
      <c r="E378" s="79"/>
    </row>
    <row r="379">
      <c r="E379" s="79"/>
    </row>
    <row r="380">
      <c r="E380" s="79"/>
    </row>
    <row r="381">
      <c r="E381" s="79"/>
    </row>
    <row r="382">
      <c r="E382" s="79"/>
    </row>
    <row r="383">
      <c r="E383" s="79"/>
    </row>
    <row r="384">
      <c r="E384" s="79"/>
    </row>
    <row r="385">
      <c r="E385" s="79"/>
    </row>
    <row r="386">
      <c r="E386" s="79"/>
    </row>
    <row r="387">
      <c r="E387" s="79"/>
    </row>
    <row r="388">
      <c r="E388" s="79"/>
    </row>
    <row r="389">
      <c r="E389" s="79"/>
    </row>
    <row r="390">
      <c r="E390" s="79"/>
    </row>
    <row r="391">
      <c r="E391" s="79"/>
    </row>
    <row r="392">
      <c r="E392" s="79"/>
    </row>
    <row r="393">
      <c r="E393" s="79"/>
    </row>
    <row r="394">
      <c r="E394" s="79"/>
    </row>
    <row r="395">
      <c r="E395" s="79"/>
    </row>
    <row r="396">
      <c r="E396" s="79"/>
    </row>
    <row r="397">
      <c r="E397" s="79"/>
    </row>
    <row r="398">
      <c r="E398" s="79"/>
    </row>
    <row r="399">
      <c r="E399" s="79"/>
    </row>
    <row r="400">
      <c r="E400" s="79"/>
    </row>
    <row r="401">
      <c r="E401" s="79"/>
    </row>
    <row r="402">
      <c r="E402" s="79"/>
    </row>
    <row r="403">
      <c r="E403" s="79"/>
    </row>
    <row r="404">
      <c r="E404" s="79"/>
    </row>
    <row r="405">
      <c r="E405" s="79"/>
    </row>
    <row r="406">
      <c r="E406" s="79"/>
    </row>
    <row r="407">
      <c r="E407" s="79"/>
    </row>
    <row r="408">
      <c r="E408" s="79"/>
    </row>
    <row r="409">
      <c r="E409" s="79"/>
    </row>
    <row r="410">
      <c r="E410" s="79"/>
    </row>
    <row r="411">
      <c r="E411" s="79"/>
    </row>
    <row r="412">
      <c r="E412" s="79"/>
    </row>
    <row r="413">
      <c r="E413" s="79"/>
    </row>
    <row r="414">
      <c r="E414" s="79"/>
    </row>
    <row r="415">
      <c r="E415" s="79"/>
    </row>
    <row r="416">
      <c r="E416" s="79"/>
    </row>
    <row r="417">
      <c r="E417" s="79"/>
    </row>
    <row r="418">
      <c r="E418" s="79"/>
    </row>
    <row r="419">
      <c r="E419" s="79"/>
    </row>
    <row r="420">
      <c r="E420" s="79"/>
    </row>
    <row r="421">
      <c r="E421" s="79"/>
    </row>
    <row r="422">
      <c r="E422" s="79"/>
    </row>
    <row r="423">
      <c r="E423" s="79"/>
    </row>
    <row r="424">
      <c r="E424" s="79"/>
    </row>
    <row r="425">
      <c r="E425" s="79"/>
    </row>
    <row r="426">
      <c r="E426" s="79"/>
    </row>
    <row r="427">
      <c r="E427" s="79"/>
    </row>
    <row r="428">
      <c r="E428" s="79"/>
    </row>
    <row r="429">
      <c r="E429" s="79"/>
    </row>
    <row r="430">
      <c r="E430" s="79"/>
    </row>
    <row r="431">
      <c r="E431" s="79"/>
    </row>
    <row r="432">
      <c r="E432" s="79"/>
    </row>
    <row r="433">
      <c r="E433" s="79"/>
    </row>
    <row r="434">
      <c r="E434" s="79"/>
    </row>
    <row r="435">
      <c r="E435" s="79"/>
    </row>
    <row r="436">
      <c r="E436" s="79"/>
    </row>
    <row r="437">
      <c r="E437" s="79"/>
    </row>
    <row r="438">
      <c r="E438" s="79"/>
    </row>
    <row r="439">
      <c r="E439" s="79"/>
    </row>
    <row r="440">
      <c r="E440" s="79"/>
    </row>
    <row r="441">
      <c r="E441" s="79"/>
    </row>
    <row r="442">
      <c r="E442" s="79"/>
    </row>
    <row r="443">
      <c r="E443" s="79"/>
    </row>
    <row r="444">
      <c r="E444" s="79"/>
    </row>
    <row r="445">
      <c r="E445" s="79"/>
    </row>
    <row r="446">
      <c r="E446" s="79"/>
    </row>
    <row r="447">
      <c r="E447" s="79"/>
    </row>
    <row r="448">
      <c r="E448" s="79"/>
    </row>
    <row r="449">
      <c r="E449" s="79"/>
    </row>
    <row r="450">
      <c r="E450" s="79"/>
    </row>
    <row r="451">
      <c r="E451" s="79"/>
    </row>
    <row r="452">
      <c r="E452" s="79"/>
    </row>
    <row r="453">
      <c r="E453" s="79"/>
    </row>
    <row r="454">
      <c r="E454" s="79"/>
    </row>
    <row r="455">
      <c r="E455" s="79"/>
    </row>
    <row r="456">
      <c r="E456" s="79"/>
    </row>
    <row r="457">
      <c r="E457" s="79"/>
    </row>
    <row r="458">
      <c r="E458" s="79"/>
    </row>
    <row r="459">
      <c r="E459" s="79"/>
    </row>
    <row r="460">
      <c r="E460" s="79"/>
    </row>
    <row r="461">
      <c r="E461" s="79"/>
    </row>
    <row r="462">
      <c r="E462" s="79"/>
    </row>
    <row r="463">
      <c r="E463" s="79"/>
    </row>
    <row r="464">
      <c r="E464" s="79"/>
    </row>
    <row r="465">
      <c r="E465" s="79"/>
    </row>
    <row r="466">
      <c r="E466" s="79"/>
    </row>
    <row r="467">
      <c r="E467" s="79"/>
    </row>
    <row r="468">
      <c r="E468" s="79"/>
    </row>
    <row r="469">
      <c r="E469" s="79"/>
    </row>
    <row r="470">
      <c r="E470" s="79"/>
    </row>
    <row r="471">
      <c r="E471" s="79"/>
    </row>
    <row r="472">
      <c r="E472" s="79"/>
    </row>
    <row r="473">
      <c r="E473" s="79"/>
    </row>
    <row r="474">
      <c r="E474" s="79"/>
    </row>
    <row r="475">
      <c r="E475" s="79"/>
    </row>
    <row r="476">
      <c r="E476" s="79"/>
    </row>
    <row r="477">
      <c r="E477" s="79"/>
    </row>
    <row r="478">
      <c r="E478" s="79"/>
    </row>
    <row r="479">
      <c r="E479" s="79"/>
    </row>
    <row r="480">
      <c r="E480" s="79"/>
    </row>
    <row r="481">
      <c r="E481" s="79"/>
    </row>
    <row r="482">
      <c r="E482" s="79"/>
    </row>
    <row r="483">
      <c r="E483" s="79"/>
    </row>
    <row r="484">
      <c r="E484" s="79"/>
    </row>
    <row r="485">
      <c r="E485" s="79"/>
    </row>
    <row r="486">
      <c r="E486" s="79"/>
    </row>
    <row r="487">
      <c r="E487" s="79"/>
    </row>
    <row r="488">
      <c r="E488" s="79"/>
    </row>
    <row r="489">
      <c r="E489" s="79"/>
    </row>
    <row r="490">
      <c r="E490" s="79"/>
    </row>
    <row r="491">
      <c r="E491" s="79"/>
    </row>
    <row r="492">
      <c r="E492" s="79"/>
    </row>
    <row r="493">
      <c r="E493" s="79"/>
    </row>
    <row r="494">
      <c r="E494" s="79"/>
    </row>
    <row r="495">
      <c r="E495" s="79"/>
    </row>
    <row r="496">
      <c r="E496" s="79"/>
    </row>
    <row r="497">
      <c r="E497" s="79"/>
    </row>
    <row r="498">
      <c r="E498" s="79"/>
    </row>
    <row r="499">
      <c r="E499" s="79"/>
    </row>
    <row r="500">
      <c r="E500" s="79"/>
    </row>
    <row r="501">
      <c r="E501" s="79"/>
    </row>
    <row r="502">
      <c r="E502" s="79"/>
    </row>
    <row r="503">
      <c r="E503" s="79"/>
    </row>
    <row r="504">
      <c r="E504" s="79"/>
    </row>
    <row r="505">
      <c r="E505" s="79"/>
    </row>
    <row r="506">
      <c r="E506" s="79"/>
    </row>
    <row r="507">
      <c r="E507" s="79"/>
    </row>
    <row r="508">
      <c r="E508" s="79"/>
    </row>
    <row r="509">
      <c r="E509" s="79"/>
    </row>
    <row r="510">
      <c r="E510" s="79"/>
    </row>
    <row r="511">
      <c r="E511" s="79"/>
    </row>
    <row r="512">
      <c r="E512" s="79"/>
    </row>
    <row r="513">
      <c r="E513" s="79"/>
    </row>
    <row r="514">
      <c r="E514" s="79"/>
    </row>
    <row r="515">
      <c r="E515" s="79"/>
    </row>
    <row r="516">
      <c r="E516" s="79"/>
    </row>
    <row r="517">
      <c r="E517" s="79"/>
    </row>
    <row r="518">
      <c r="E518" s="79"/>
    </row>
    <row r="519">
      <c r="E519" s="79"/>
    </row>
    <row r="520">
      <c r="E520" s="79"/>
    </row>
    <row r="521">
      <c r="E521" s="79"/>
    </row>
    <row r="522">
      <c r="E522" s="79"/>
    </row>
    <row r="523">
      <c r="E523" s="79"/>
    </row>
    <row r="524">
      <c r="E524" s="79"/>
    </row>
    <row r="525">
      <c r="E525" s="79"/>
    </row>
    <row r="526">
      <c r="E526" s="79"/>
    </row>
    <row r="527">
      <c r="E527" s="79"/>
    </row>
    <row r="528">
      <c r="E528" s="79"/>
    </row>
    <row r="529">
      <c r="E529" s="79"/>
    </row>
    <row r="530">
      <c r="E530" s="79"/>
    </row>
    <row r="531">
      <c r="E531" s="79"/>
    </row>
    <row r="532">
      <c r="E532" s="79"/>
    </row>
    <row r="533">
      <c r="E533" s="79"/>
    </row>
    <row r="534">
      <c r="E534" s="79"/>
    </row>
    <row r="535">
      <c r="E535" s="79"/>
    </row>
    <row r="536">
      <c r="E536" s="79"/>
    </row>
    <row r="537">
      <c r="E537" s="79"/>
    </row>
    <row r="538">
      <c r="E538" s="79"/>
    </row>
    <row r="539">
      <c r="E539" s="79"/>
    </row>
    <row r="540">
      <c r="E540" s="79"/>
    </row>
    <row r="541">
      <c r="E541" s="79"/>
    </row>
    <row r="542">
      <c r="E542" s="79"/>
    </row>
    <row r="543">
      <c r="E543" s="79"/>
    </row>
    <row r="544">
      <c r="E544" s="79"/>
    </row>
    <row r="545">
      <c r="E545" s="79"/>
    </row>
    <row r="546">
      <c r="E546" s="79"/>
    </row>
    <row r="547">
      <c r="E547" s="79"/>
    </row>
    <row r="548">
      <c r="E548" s="79"/>
    </row>
    <row r="549">
      <c r="E549" s="79"/>
    </row>
    <row r="550">
      <c r="E550" s="79"/>
    </row>
    <row r="551">
      <c r="E551" s="79"/>
    </row>
    <row r="552">
      <c r="E552" s="79"/>
    </row>
    <row r="553">
      <c r="E553" s="79"/>
    </row>
    <row r="554">
      <c r="E554" s="79"/>
    </row>
    <row r="555">
      <c r="E555" s="79"/>
    </row>
    <row r="556">
      <c r="E556" s="79"/>
    </row>
    <row r="557">
      <c r="E557" s="79"/>
    </row>
    <row r="558">
      <c r="E558" s="79"/>
    </row>
    <row r="559">
      <c r="E559" s="79"/>
    </row>
    <row r="560">
      <c r="E560" s="79"/>
    </row>
    <row r="561">
      <c r="E561" s="79"/>
    </row>
    <row r="562">
      <c r="E562" s="79"/>
    </row>
    <row r="563">
      <c r="E563" s="79"/>
    </row>
    <row r="564">
      <c r="E564" s="79"/>
    </row>
    <row r="565">
      <c r="E565" s="79"/>
    </row>
    <row r="566">
      <c r="E566" s="79"/>
    </row>
    <row r="567">
      <c r="E567" s="79"/>
    </row>
    <row r="568">
      <c r="E568" s="79"/>
    </row>
    <row r="569">
      <c r="E569" s="79"/>
    </row>
    <row r="570">
      <c r="E570" s="79"/>
    </row>
    <row r="571">
      <c r="E571" s="79"/>
    </row>
    <row r="572">
      <c r="E572" s="79"/>
    </row>
    <row r="573">
      <c r="E573" s="79"/>
    </row>
    <row r="574">
      <c r="E574" s="79"/>
    </row>
    <row r="575">
      <c r="E575" s="79"/>
    </row>
    <row r="576">
      <c r="E576" s="79"/>
    </row>
    <row r="577">
      <c r="E577" s="79"/>
    </row>
    <row r="578">
      <c r="E578" s="79"/>
    </row>
    <row r="579">
      <c r="E579" s="79"/>
    </row>
    <row r="580">
      <c r="E580" s="79"/>
    </row>
    <row r="581">
      <c r="E581" s="79"/>
    </row>
    <row r="582">
      <c r="E582" s="79"/>
    </row>
    <row r="583">
      <c r="E583" s="79"/>
    </row>
    <row r="584">
      <c r="E584" s="79"/>
    </row>
    <row r="585">
      <c r="E585" s="79"/>
    </row>
    <row r="586">
      <c r="E586" s="79"/>
    </row>
    <row r="587">
      <c r="E587" s="79"/>
    </row>
    <row r="588">
      <c r="E588" s="79"/>
    </row>
    <row r="589">
      <c r="E589" s="79"/>
    </row>
    <row r="590">
      <c r="E590" s="79"/>
    </row>
    <row r="591">
      <c r="E591" s="79"/>
    </row>
    <row r="592">
      <c r="E592" s="79"/>
    </row>
    <row r="593">
      <c r="E593" s="79"/>
    </row>
    <row r="594">
      <c r="E594" s="79"/>
    </row>
    <row r="595">
      <c r="E595" s="79"/>
    </row>
    <row r="596">
      <c r="E596" s="79"/>
    </row>
    <row r="597">
      <c r="E597" s="79"/>
    </row>
    <row r="598">
      <c r="E598" s="79"/>
    </row>
    <row r="599">
      <c r="E599" s="79"/>
    </row>
    <row r="600">
      <c r="E600" s="79"/>
    </row>
    <row r="601">
      <c r="E601" s="79"/>
    </row>
    <row r="602">
      <c r="E602" s="79"/>
    </row>
    <row r="603">
      <c r="E603" s="79"/>
    </row>
    <row r="604">
      <c r="E604" s="79"/>
    </row>
    <row r="605">
      <c r="E605" s="79"/>
    </row>
    <row r="606">
      <c r="E606" s="79"/>
    </row>
    <row r="607">
      <c r="E607" s="79"/>
    </row>
    <row r="608">
      <c r="E608" s="79"/>
    </row>
    <row r="609">
      <c r="E609" s="79"/>
    </row>
    <row r="610">
      <c r="E610" s="79"/>
    </row>
    <row r="611">
      <c r="E611" s="79"/>
    </row>
    <row r="612">
      <c r="E612" s="79"/>
    </row>
    <row r="613">
      <c r="E613" s="79"/>
    </row>
    <row r="614">
      <c r="E614" s="79"/>
    </row>
    <row r="615">
      <c r="E615" s="79"/>
    </row>
    <row r="616">
      <c r="E616" s="79"/>
    </row>
    <row r="617">
      <c r="E617" s="79"/>
    </row>
    <row r="618">
      <c r="E618" s="79"/>
    </row>
    <row r="619">
      <c r="E619" s="79"/>
    </row>
    <row r="620">
      <c r="E620" s="79"/>
    </row>
    <row r="621">
      <c r="E621" s="79"/>
    </row>
    <row r="622">
      <c r="E622" s="79"/>
    </row>
    <row r="623">
      <c r="E623" s="79"/>
    </row>
    <row r="624">
      <c r="E624" s="79"/>
    </row>
    <row r="625">
      <c r="E625" s="79"/>
    </row>
    <row r="626">
      <c r="E626" s="79"/>
    </row>
    <row r="627">
      <c r="E627" s="79"/>
    </row>
    <row r="628">
      <c r="E628" s="79"/>
    </row>
    <row r="629">
      <c r="E629" s="79"/>
    </row>
    <row r="630">
      <c r="E630" s="79"/>
    </row>
    <row r="631">
      <c r="E631" s="79"/>
    </row>
    <row r="632">
      <c r="E632" s="79"/>
    </row>
    <row r="633">
      <c r="E633" s="79"/>
    </row>
    <row r="634">
      <c r="E634" s="79"/>
    </row>
    <row r="635">
      <c r="E635" s="79"/>
    </row>
    <row r="636">
      <c r="E636" s="79"/>
    </row>
    <row r="637">
      <c r="E637" s="79"/>
    </row>
    <row r="638">
      <c r="E638" s="79"/>
    </row>
    <row r="639">
      <c r="E639" s="79"/>
    </row>
    <row r="640">
      <c r="E640" s="79"/>
    </row>
    <row r="641">
      <c r="E641" s="79"/>
    </row>
    <row r="642">
      <c r="E642" s="79"/>
    </row>
    <row r="643">
      <c r="E643" s="79"/>
    </row>
    <row r="644">
      <c r="E644" s="79"/>
    </row>
    <row r="645">
      <c r="E645" s="79"/>
    </row>
    <row r="646">
      <c r="E646" s="79"/>
    </row>
    <row r="647">
      <c r="E647" s="79"/>
    </row>
    <row r="648">
      <c r="E648" s="79"/>
    </row>
    <row r="649">
      <c r="E649" s="79"/>
    </row>
    <row r="650">
      <c r="E650" s="79"/>
    </row>
    <row r="651">
      <c r="E651" s="79"/>
    </row>
    <row r="652">
      <c r="E652" s="79"/>
    </row>
    <row r="653">
      <c r="E653" s="79"/>
    </row>
    <row r="654">
      <c r="E654" s="79"/>
    </row>
    <row r="655">
      <c r="E655" s="79"/>
    </row>
    <row r="656">
      <c r="E656" s="79"/>
    </row>
    <row r="657">
      <c r="E657" s="79"/>
    </row>
    <row r="658">
      <c r="E658" s="79"/>
    </row>
    <row r="659">
      <c r="E659" s="79"/>
    </row>
    <row r="660">
      <c r="E660" s="79"/>
    </row>
    <row r="661">
      <c r="E661" s="79"/>
    </row>
    <row r="662">
      <c r="E662" s="79"/>
    </row>
    <row r="663">
      <c r="E663" s="79"/>
    </row>
    <row r="664">
      <c r="E664" s="79"/>
    </row>
    <row r="665">
      <c r="E665" s="79"/>
    </row>
    <row r="666">
      <c r="E666" s="79"/>
    </row>
    <row r="667">
      <c r="E667" s="79"/>
    </row>
    <row r="668">
      <c r="E668" s="79"/>
    </row>
    <row r="669">
      <c r="E669" s="79"/>
    </row>
    <row r="670">
      <c r="E670" s="79"/>
    </row>
    <row r="671">
      <c r="E671" s="79"/>
    </row>
    <row r="672">
      <c r="E672" s="79"/>
    </row>
    <row r="673">
      <c r="E673" s="79"/>
    </row>
    <row r="674">
      <c r="E674" s="79"/>
    </row>
    <row r="675">
      <c r="E675" s="79"/>
    </row>
    <row r="676">
      <c r="E676" s="79"/>
    </row>
    <row r="677">
      <c r="E677" s="79"/>
    </row>
    <row r="678">
      <c r="E678" s="79"/>
    </row>
    <row r="679">
      <c r="E679" s="79"/>
    </row>
    <row r="680">
      <c r="E680" s="79"/>
    </row>
    <row r="681">
      <c r="E681" s="79"/>
    </row>
    <row r="682">
      <c r="E682" s="79"/>
    </row>
    <row r="683">
      <c r="E683" s="79"/>
    </row>
    <row r="684">
      <c r="E684" s="79"/>
    </row>
    <row r="685">
      <c r="E685" s="79"/>
    </row>
    <row r="686">
      <c r="E686" s="79"/>
    </row>
    <row r="687">
      <c r="E687" s="79"/>
    </row>
    <row r="688">
      <c r="E688" s="79"/>
    </row>
    <row r="689">
      <c r="E689" s="79"/>
    </row>
    <row r="690">
      <c r="E690" s="79"/>
    </row>
    <row r="691">
      <c r="E691" s="79"/>
    </row>
    <row r="692">
      <c r="E692" s="79"/>
    </row>
    <row r="693">
      <c r="E693" s="79"/>
    </row>
    <row r="694">
      <c r="E694" s="79"/>
    </row>
    <row r="695">
      <c r="E695" s="79"/>
    </row>
    <row r="696">
      <c r="E696" s="79"/>
    </row>
    <row r="697">
      <c r="E697" s="79"/>
    </row>
    <row r="698">
      <c r="E698" s="79"/>
    </row>
    <row r="699">
      <c r="E699" s="79"/>
    </row>
    <row r="700">
      <c r="E700" s="79"/>
    </row>
    <row r="701">
      <c r="E701" s="79"/>
    </row>
    <row r="702">
      <c r="E702" s="79"/>
    </row>
    <row r="703">
      <c r="E703" s="79"/>
    </row>
    <row r="704">
      <c r="E704" s="79"/>
    </row>
    <row r="705">
      <c r="E705" s="79"/>
    </row>
    <row r="706">
      <c r="E706" s="79"/>
    </row>
    <row r="707">
      <c r="E707" s="79"/>
    </row>
    <row r="708">
      <c r="E708" s="79"/>
    </row>
    <row r="709">
      <c r="E709" s="79"/>
    </row>
    <row r="710">
      <c r="E710" s="79"/>
    </row>
    <row r="711">
      <c r="E711" s="79"/>
    </row>
    <row r="712">
      <c r="E712" s="79"/>
    </row>
    <row r="713">
      <c r="E713" s="79"/>
    </row>
    <row r="714">
      <c r="E714" s="79"/>
    </row>
    <row r="715">
      <c r="E715" s="79"/>
    </row>
    <row r="716">
      <c r="E716" s="79"/>
    </row>
    <row r="717">
      <c r="E717" s="79"/>
    </row>
    <row r="718">
      <c r="E718" s="79"/>
    </row>
    <row r="719">
      <c r="E719" s="79"/>
    </row>
    <row r="720">
      <c r="E720" s="79"/>
    </row>
    <row r="721">
      <c r="E721" s="79"/>
    </row>
    <row r="722">
      <c r="E722" s="79"/>
    </row>
    <row r="723">
      <c r="E723" s="79"/>
    </row>
    <row r="724">
      <c r="E724" s="79"/>
    </row>
    <row r="725">
      <c r="E725" s="79"/>
    </row>
    <row r="726">
      <c r="E726" s="79"/>
    </row>
    <row r="727">
      <c r="E727" s="79"/>
    </row>
    <row r="728">
      <c r="E728" s="79"/>
    </row>
    <row r="729">
      <c r="E729" s="79"/>
    </row>
    <row r="730">
      <c r="E730" s="79"/>
    </row>
    <row r="731">
      <c r="E731" s="79"/>
    </row>
    <row r="732">
      <c r="E732" s="79"/>
    </row>
    <row r="733">
      <c r="E733" s="79"/>
    </row>
    <row r="734">
      <c r="E734" s="79"/>
    </row>
    <row r="735">
      <c r="E735" s="79"/>
    </row>
    <row r="736">
      <c r="E736" s="79"/>
    </row>
    <row r="737">
      <c r="E737" s="79"/>
    </row>
    <row r="738">
      <c r="E738" s="79"/>
    </row>
    <row r="739">
      <c r="E739" s="79"/>
    </row>
    <row r="740">
      <c r="E740" s="79"/>
    </row>
    <row r="741">
      <c r="E741" s="79"/>
    </row>
    <row r="742">
      <c r="E742" s="79"/>
    </row>
    <row r="743">
      <c r="E743" s="79"/>
    </row>
    <row r="744">
      <c r="E744" s="79"/>
    </row>
    <row r="745">
      <c r="E745" s="79"/>
    </row>
    <row r="746">
      <c r="E746" s="79"/>
    </row>
    <row r="747">
      <c r="E747" s="79"/>
    </row>
    <row r="748">
      <c r="E748" s="79"/>
    </row>
    <row r="749">
      <c r="E749" s="79"/>
    </row>
    <row r="750">
      <c r="E750" s="79"/>
    </row>
    <row r="751">
      <c r="E751" s="79"/>
    </row>
    <row r="752">
      <c r="E752" s="79"/>
    </row>
    <row r="753">
      <c r="E753" s="79"/>
    </row>
    <row r="754">
      <c r="E754" s="79"/>
    </row>
    <row r="755">
      <c r="E755" s="79"/>
    </row>
    <row r="756">
      <c r="E756" s="79"/>
    </row>
    <row r="757">
      <c r="E757" s="79"/>
    </row>
    <row r="758">
      <c r="E758" s="79"/>
    </row>
    <row r="759">
      <c r="E759" s="79"/>
    </row>
    <row r="760">
      <c r="E760" s="79"/>
    </row>
    <row r="761">
      <c r="E761" s="79"/>
    </row>
    <row r="762">
      <c r="E762" s="79"/>
    </row>
    <row r="763">
      <c r="E763" s="79"/>
    </row>
    <row r="764">
      <c r="E764" s="79"/>
    </row>
    <row r="765">
      <c r="E765" s="79"/>
    </row>
    <row r="766">
      <c r="E766" s="79"/>
    </row>
    <row r="767">
      <c r="E767" s="79"/>
    </row>
    <row r="768">
      <c r="E768" s="79"/>
    </row>
    <row r="769">
      <c r="E769" s="79"/>
    </row>
    <row r="770">
      <c r="E770" s="79"/>
    </row>
    <row r="771">
      <c r="E771" s="79"/>
    </row>
    <row r="772">
      <c r="E772" s="79"/>
    </row>
    <row r="773">
      <c r="E773" s="79"/>
    </row>
    <row r="774">
      <c r="E774" s="79"/>
    </row>
    <row r="775">
      <c r="E775" s="79"/>
    </row>
    <row r="776">
      <c r="E776" s="79"/>
    </row>
    <row r="777">
      <c r="E777" s="79"/>
    </row>
    <row r="778">
      <c r="E778" s="79"/>
    </row>
    <row r="779">
      <c r="E779" s="79"/>
    </row>
    <row r="780">
      <c r="E780" s="79"/>
    </row>
    <row r="781">
      <c r="E781" s="79"/>
    </row>
    <row r="782">
      <c r="E782" s="79"/>
    </row>
    <row r="783">
      <c r="E783" s="79"/>
    </row>
    <row r="784">
      <c r="E784" s="79"/>
    </row>
    <row r="785">
      <c r="E785" s="79"/>
    </row>
    <row r="786">
      <c r="E786" s="79"/>
    </row>
    <row r="787">
      <c r="E787" s="79"/>
    </row>
    <row r="788">
      <c r="E788" s="79"/>
    </row>
    <row r="789">
      <c r="E789" s="79"/>
    </row>
    <row r="790">
      <c r="E790" s="79"/>
    </row>
    <row r="791">
      <c r="E791" s="79"/>
    </row>
    <row r="792">
      <c r="E792" s="79"/>
    </row>
    <row r="793">
      <c r="E793" s="79"/>
    </row>
    <row r="794">
      <c r="E794" s="79"/>
    </row>
    <row r="795">
      <c r="E795" s="79"/>
    </row>
    <row r="796">
      <c r="E796" s="79"/>
    </row>
    <row r="797">
      <c r="E797" s="79"/>
    </row>
    <row r="798">
      <c r="E798" s="79"/>
    </row>
    <row r="799">
      <c r="E799" s="79"/>
    </row>
    <row r="800">
      <c r="E800" s="79"/>
    </row>
    <row r="801">
      <c r="E801" s="79"/>
    </row>
    <row r="802">
      <c r="E802" s="79"/>
    </row>
    <row r="803">
      <c r="E803" s="79"/>
    </row>
    <row r="804">
      <c r="E804" s="79"/>
    </row>
    <row r="805">
      <c r="E805" s="79"/>
    </row>
    <row r="806">
      <c r="E806" s="79"/>
    </row>
    <row r="807">
      <c r="E807" s="79"/>
    </row>
    <row r="808">
      <c r="E808" s="79"/>
    </row>
    <row r="809">
      <c r="E809" s="79"/>
    </row>
    <row r="810">
      <c r="E810" s="79"/>
    </row>
    <row r="811">
      <c r="E811" s="79"/>
    </row>
    <row r="812">
      <c r="E812" s="79"/>
    </row>
    <row r="813">
      <c r="E813" s="79"/>
    </row>
    <row r="814">
      <c r="E814" s="79"/>
    </row>
    <row r="815">
      <c r="E815" s="79"/>
    </row>
    <row r="816">
      <c r="E816" s="79"/>
    </row>
    <row r="817">
      <c r="E817" s="79"/>
    </row>
    <row r="818">
      <c r="E818" s="79"/>
    </row>
    <row r="819">
      <c r="E819" s="79"/>
    </row>
    <row r="820">
      <c r="E820" s="79"/>
    </row>
    <row r="821">
      <c r="E821" s="79"/>
    </row>
    <row r="822">
      <c r="E822" s="79"/>
    </row>
    <row r="823">
      <c r="E823" s="79"/>
    </row>
    <row r="824">
      <c r="E824" s="79"/>
    </row>
    <row r="825">
      <c r="E825" s="79"/>
    </row>
    <row r="826">
      <c r="E826" s="79"/>
    </row>
    <row r="827">
      <c r="E827" s="79"/>
    </row>
    <row r="828">
      <c r="E828" s="79"/>
    </row>
    <row r="829">
      <c r="E829" s="79"/>
    </row>
    <row r="830">
      <c r="E830" s="79"/>
    </row>
    <row r="831">
      <c r="E831" s="79"/>
    </row>
    <row r="832">
      <c r="E832" s="79"/>
    </row>
    <row r="833">
      <c r="E833" s="79"/>
    </row>
    <row r="834">
      <c r="E834" s="79"/>
    </row>
    <row r="835">
      <c r="E835" s="79"/>
    </row>
    <row r="836">
      <c r="E836" s="79"/>
    </row>
    <row r="837">
      <c r="E837" s="79"/>
    </row>
    <row r="838">
      <c r="E838" s="79"/>
    </row>
    <row r="839">
      <c r="E839" s="79"/>
    </row>
    <row r="840">
      <c r="E840" s="79"/>
    </row>
    <row r="841">
      <c r="E841" s="79"/>
    </row>
    <row r="842">
      <c r="E842" s="79"/>
    </row>
    <row r="843">
      <c r="E843" s="79"/>
    </row>
    <row r="844">
      <c r="E844" s="79"/>
    </row>
    <row r="845">
      <c r="E845" s="79"/>
    </row>
    <row r="846">
      <c r="E846" s="79"/>
    </row>
    <row r="847">
      <c r="E847" s="79"/>
    </row>
    <row r="848">
      <c r="E848" s="79"/>
    </row>
    <row r="849">
      <c r="E849" s="79"/>
    </row>
    <row r="850">
      <c r="E850" s="79"/>
    </row>
    <row r="851">
      <c r="E851" s="79"/>
    </row>
    <row r="852">
      <c r="E852" s="79"/>
    </row>
    <row r="853">
      <c r="E853" s="79"/>
    </row>
    <row r="854">
      <c r="E854" s="79"/>
    </row>
    <row r="855">
      <c r="E855" s="79"/>
    </row>
    <row r="856">
      <c r="E856" s="79"/>
    </row>
    <row r="857">
      <c r="E857" s="79"/>
    </row>
    <row r="858">
      <c r="E858" s="79"/>
    </row>
    <row r="859">
      <c r="E859" s="79"/>
    </row>
    <row r="860">
      <c r="E860" s="79"/>
    </row>
    <row r="861">
      <c r="E861" s="79"/>
    </row>
    <row r="862">
      <c r="E862" s="79"/>
    </row>
    <row r="863">
      <c r="E863" s="79"/>
    </row>
    <row r="864">
      <c r="E864" s="79"/>
    </row>
    <row r="865">
      <c r="E865" s="79"/>
    </row>
    <row r="866">
      <c r="E866" s="79"/>
    </row>
    <row r="867">
      <c r="E867" s="79"/>
    </row>
    <row r="868">
      <c r="E868" s="79"/>
    </row>
    <row r="869">
      <c r="E869" s="79"/>
    </row>
    <row r="870">
      <c r="E870" s="79"/>
    </row>
    <row r="871">
      <c r="E871" s="79"/>
    </row>
    <row r="872">
      <c r="E872" s="79"/>
    </row>
    <row r="873">
      <c r="E873" s="79"/>
    </row>
    <row r="874">
      <c r="E874" s="79"/>
    </row>
    <row r="875">
      <c r="E875" s="79"/>
    </row>
    <row r="876">
      <c r="E876" s="79"/>
    </row>
    <row r="877">
      <c r="E877" s="79"/>
    </row>
    <row r="878">
      <c r="E878" s="79"/>
    </row>
    <row r="879">
      <c r="E879" s="79"/>
    </row>
    <row r="880">
      <c r="E880" s="79"/>
    </row>
    <row r="881">
      <c r="E881" s="79"/>
    </row>
    <row r="882">
      <c r="E882" s="79"/>
    </row>
    <row r="883">
      <c r="E883" s="79"/>
    </row>
    <row r="884">
      <c r="E884" s="79"/>
    </row>
    <row r="885">
      <c r="E885" s="79"/>
    </row>
    <row r="886">
      <c r="E886" s="79"/>
    </row>
    <row r="887">
      <c r="E887" s="79"/>
    </row>
    <row r="888">
      <c r="E888" s="79"/>
    </row>
    <row r="889">
      <c r="E889" s="79"/>
    </row>
    <row r="890">
      <c r="E890" s="79"/>
    </row>
    <row r="891">
      <c r="E891" s="79"/>
    </row>
    <row r="892">
      <c r="E892" s="79"/>
    </row>
    <row r="893">
      <c r="E893" s="79"/>
    </row>
    <row r="894">
      <c r="E894" s="79"/>
    </row>
    <row r="895">
      <c r="E895" s="79"/>
    </row>
    <row r="896">
      <c r="E896" s="79"/>
    </row>
    <row r="897">
      <c r="E897" s="79"/>
    </row>
    <row r="898">
      <c r="E898" s="79"/>
    </row>
    <row r="899">
      <c r="E899" s="79"/>
    </row>
    <row r="900">
      <c r="E900" s="79"/>
    </row>
    <row r="901">
      <c r="E901" s="79"/>
    </row>
    <row r="902">
      <c r="E902" s="79"/>
    </row>
    <row r="903">
      <c r="E903" s="79"/>
    </row>
    <row r="904">
      <c r="E904" s="79"/>
    </row>
    <row r="905">
      <c r="E905" s="79"/>
    </row>
    <row r="906">
      <c r="E906" s="79"/>
    </row>
    <row r="907">
      <c r="E907" s="79"/>
    </row>
    <row r="908">
      <c r="E908" s="79"/>
    </row>
    <row r="909">
      <c r="E909" s="79"/>
    </row>
    <row r="910">
      <c r="E910" s="79"/>
    </row>
    <row r="911">
      <c r="E911" s="79"/>
    </row>
    <row r="912">
      <c r="E912" s="79"/>
    </row>
    <row r="913">
      <c r="E913" s="79"/>
    </row>
    <row r="914">
      <c r="E914" s="79"/>
    </row>
    <row r="915">
      <c r="E915" s="79"/>
    </row>
    <row r="916">
      <c r="E916" s="79"/>
    </row>
    <row r="917">
      <c r="E917" s="79"/>
    </row>
    <row r="918">
      <c r="E918" s="79"/>
    </row>
    <row r="919">
      <c r="E919" s="79"/>
    </row>
    <row r="920">
      <c r="E920" s="79"/>
    </row>
    <row r="921">
      <c r="E921" s="79"/>
    </row>
    <row r="922">
      <c r="E922" s="79"/>
    </row>
    <row r="923">
      <c r="E923" s="79"/>
    </row>
    <row r="924">
      <c r="E924" s="79"/>
    </row>
    <row r="925">
      <c r="E925" s="79"/>
    </row>
    <row r="926">
      <c r="E926" s="79"/>
    </row>
    <row r="927">
      <c r="E927" s="79"/>
    </row>
    <row r="928">
      <c r="E928" s="79"/>
    </row>
    <row r="929">
      <c r="E929" s="79"/>
    </row>
    <row r="930">
      <c r="E930" s="79"/>
    </row>
    <row r="931">
      <c r="E931" s="79"/>
    </row>
    <row r="932">
      <c r="E932" s="79"/>
    </row>
    <row r="933">
      <c r="E933" s="79"/>
    </row>
    <row r="934">
      <c r="E934" s="79"/>
    </row>
    <row r="935">
      <c r="E935" s="79"/>
    </row>
    <row r="936">
      <c r="E936" s="79"/>
    </row>
    <row r="937">
      <c r="E937" s="79"/>
    </row>
    <row r="938">
      <c r="E938" s="79"/>
    </row>
    <row r="939">
      <c r="E939" s="79"/>
    </row>
    <row r="940">
      <c r="E940" s="79"/>
    </row>
    <row r="941">
      <c r="E941" s="79"/>
    </row>
    <row r="942">
      <c r="E942" s="79"/>
    </row>
    <row r="943">
      <c r="E943" s="79"/>
    </row>
    <row r="944">
      <c r="E944" s="79"/>
    </row>
    <row r="945">
      <c r="E945" s="79"/>
    </row>
    <row r="946">
      <c r="E946" s="79"/>
    </row>
    <row r="947">
      <c r="E947" s="79"/>
    </row>
    <row r="948">
      <c r="E948" s="79"/>
    </row>
    <row r="949">
      <c r="E949" s="79"/>
    </row>
    <row r="950">
      <c r="E950" s="79"/>
    </row>
    <row r="951">
      <c r="E951" s="79"/>
    </row>
    <row r="952">
      <c r="E952" s="79"/>
    </row>
    <row r="953">
      <c r="E953" s="79"/>
    </row>
    <row r="954">
      <c r="E954" s="79"/>
    </row>
    <row r="955">
      <c r="E955" s="79"/>
    </row>
    <row r="956">
      <c r="E956" s="79"/>
    </row>
    <row r="957">
      <c r="E957" s="79"/>
    </row>
    <row r="958">
      <c r="E958" s="79"/>
    </row>
    <row r="959">
      <c r="E959" s="79"/>
    </row>
    <row r="960">
      <c r="E960" s="79"/>
    </row>
    <row r="961">
      <c r="E961" s="79"/>
    </row>
    <row r="962">
      <c r="E962" s="79"/>
    </row>
    <row r="963">
      <c r="E963" s="79"/>
    </row>
    <row r="964">
      <c r="E964" s="79"/>
    </row>
    <row r="965">
      <c r="E965" s="79"/>
    </row>
    <row r="966">
      <c r="E966" s="79"/>
    </row>
    <row r="967">
      <c r="E967" s="79"/>
    </row>
    <row r="968">
      <c r="E968" s="79"/>
    </row>
    <row r="969">
      <c r="E969" s="79"/>
    </row>
    <row r="970">
      <c r="E970" s="79"/>
    </row>
    <row r="971">
      <c r="E971" s="79"/>
    </row>
    <row r="972">
      <c r="E972" s="79"/>
    </row>
    <row r="973">
      <c r="E973" s="79"/>
    </row>
    <row r="974">
      <c r="E974" s="79"/>
    </row>
    <row r="975">
      <c r="E975" s="79"/>
    </row>
    <row r="976">
      <c r="E976" s="79"/>
    </row>
    <row r="977">
      <c r="E977" s="79"/>
    </row>
    <row r="978">
      <c r="E978" s="79"/>
    </row>
    <row r="979">
      <c r="E979" s="79"/>
    </row>
    <row r="980">
      <c r="E980" s="79"/>
    </row>
    <row r="981">
      <c r="E981" s="79"/>
    </row>
    <row r="982">
      <c r="E982" s="79"/>
    </row>
    <row r="983">
      <c r="E983" s="79"/>
    </row>
    <row r="984">
      <c r="E984" s="79"/>
    </row>
    <row r="985">
      <c r="E985" s="79"/>
    </row>
    <row r="986">
      <c r="E986" s="79"/>
    </row>
    <row r="987">
      <c r="E987" s="79"/>
    </row>
    <row r="988">
      <c r="E988" s="79"/>
    </row>
    <row r="989">
      <c r="E989" s="79"/>
    </row>
    <row r="990">
      <c r="E990" s="79"/>
    </row>
    <row r="991">
      <c r="E991" s="79"/>
    </row>
    <row r="992">
      <c r="E992" s="79"/>
    </row>
    <row r="993">
      <c r="E993" s="79"/>
    </row>
    <row r="994">
      <c r="E994" s="79"/>
    </row>
    <row r="995">
      <c r="E995" s="79"/>
    </row>
    <row r="996">
      <c r="E996" s="79"/>
    </row>
    <row r="997">
      <c r="E997" s="79"/>
    </row>
    <row r="998">
      <c r="E998" s="79"/>
    </row>
    <row r="999">
      <c r="E999" s="79"/>
    </row>
  </sheetData>
  <hyperlinks>
    <hyperlink r:id="rId1" ref="E3"/>
    <hyperlink r:id="rId2" ref="E4"/>
    <hyperlink r:id="rId3" ref="E6"/>
    <hyperlink display="Viz sheet " location="'Price Convertor'!A1" ref="E7"/>
    <hyperlink r:id="rId4" ref="E8"/>
    <hyperlink display="Viz sheet" location="'Pomocná data I. Naděje dožití '!A1" ref="E9"/>
  </hyperlinks>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topLeftCell="B1" activePane="topRight" state="frozen"/>
      <selection activeCell="C2" sqref="C2" pane="topRight"/>
    </sheetView>
  </sheetViews>
  <sheetFormatPr customHeight="1" defaultColWidth="12.63" defaultRowHeight="15.75" outlineLevelRow="1"/>
  <cols>
    <col customWidth="1" min="1" max="1" width="32.25"/>
  </cols>
  <sheetData>
    <row r="1">
      <c r="A1" s="151" t="s">
        <v>127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row>
    <row r="2">
      <c r="A2" s="152"/>
      <c r="B2" s="153" t="s">
        <v>128</v>
      </c>
      <c r="L2" s="152"/>
      <c r="M2" s="152"/>
      <c r="N2" s="152"/>
      <c r="O2" s="152"/>
      <c r="P2" s="152"/>
      <c r="Q2" s="152"/>
      <c r="R2" s="152"/>
      <c r="S2" s="152"/>
      <c r="T2" s="152"/>
      <c r="U2" s="152"/>
      <c r="V2" s="152"/>
      <c r="W2" s="152"/>
      <c r="X2" s="152"/>
      <c r="Y2" s="152"/>
      <c r="Z2" s="152"/>
      <c r="AA2" s="152"/>
      <c r="AB2" s="152"/>
      <c r="AC2" s="152"/>
      <c r="AD2" s="152"/>
      <c r="AE2" s="152"/>
      <c r="AF2" s="152"/>
      <c r="AG2" s="152"/>
    </row>
    <row r="3">
      <c r="A3" s="152"/>
      <c r="B3" s="154" t="s">
        <v>129</v>
      </c>
      <c r="C3" s="155" t="s">
        <v>130</v>
      </c>
      <c r="L3" s="152"/>
      <c r="M3" s="152"/>
      <c r="N3" s="152"/>
      <c r="O3" s="152"/>
      <c r="P3" s="152"/>
      <c r="Q3" s="152"/>
      <c r="R3" s="152"/>
      <c r="S3" s="152"/>
      <c r="T3" s="152"/>
      <c r="U3" s="152"/>
      <c r="V3" s="152"/>
      <c r="W3" s="152"/>
      <c r="X3" s="152"/>
      <c r="Y3" s="152"/>
      <c r="Z3" s="152"/>
      <c r="AA3" s="152"/>
      <c r="AB3" s="152"/>
      <c r="AC3" s="152"/>
      <c r="AD3" s="152"/>
      <c r="AE3" s="152"/>
      <c r="AF3" s="152"/>
      <c r="AG3" s="152"/>
    </row>
    <row r="4">
      <c r="A4" s="152"/>
      <c r="B4" s="154" t="s">
        <v>131</v>
      </c>
      <c r="C4" s="156" t="s">
        <v>132</v>
      </c>
      <c r="L4" s="152"/>
      <c r="M4" s="152"/>
      <c r="N4" s="152"/>
      <c r="O4" s="152"/>
      <c r="P4" s="152"/>
      <c r="Q4" s="152"/>
      <c r="R4" s="152"/>
      <c r="S4" s="152"/>
      <c r="T4" s="152"/>
      <c r="U4" s="152"/>
      <c r="V4" s="152"/>
      <c r="W4" s="152"/>
      <c r="X4" s="152"/>
      <c r="Y4" s="152"/>
      <c r="Z4" s="152"/>
      <c r="AA4" s="152"/>
      <c r="AB4" s="152"/>
      <c r="AC4" s="152"/>
      <c r="AD4" s="152"/>
      <c r="AE4" s="152"/>
      <c r="AF4" s="152"/>
      <c r="AG4" s="152"/>
    </row>
    <row r="5">
      <c r="A5" s="152"/>
      <c r="B5" s="154" t="s">
        <v>133</v>
      </c>
      <c r="C5" s="155" t="s">
        <v>134</v>
      </c>
      <c r="L5" s="152"/>
      <c r="M5" s="152"/>
      <c r="N5" s="152"/>
      <c r="O5" s="152"/>
      <c r="P5" s="152"/>
      <c r="Q5" s="152"/>
      <c r="R5" s="152"/>
      <c r="S5" s="152"/>
      <c r="T5" s="152"/>
      <c r="U5" s="152"/>
      <c r="V5" s="152"/>
      <c r="W5" s="152"/>
      <c r="X5" s="152"/>
      <c r="Y5" s="152"/>
      <c r="Z5" s="152"/>
      <c r="AA5" s="152"/>
      <c r="AB5" s="152"/>
      <c r="AC5" s="152"/>
      <c r="AD5" s="152"/>
      <c r="AE5" s="152"/>
      <c r="AF5" s="152"/>
      <c r="AG5" s="152"/>
    </row>
    <row r="6">
      <c r="A6" s="152"/>
      <c r="B6" s="154" t="s">
        <v>135</v>
      </c>
      <c r="C6" s="155" t="s">
        <v>136</v>
      </c>
      <c r="L6" s="152"/>
      <c r="M6" s="152"/>
      <c r="N6" s="152"/>
      <c r="O6" s="152"/>
      <c r="P6" s="152"/>
      <c r="Q6" s="152"/>
      <c r="R6" s="152"/>
      <c r="S6" s="152"/>
      <c r="T6" s="152"/>
      <c r="U6" s="152"/>
      <c r="V6" s="152"/>
      <c r="W6" s="152"/>
      <c r="X6" s="152"/>
      <c r="Y6" s="152"/>
      <c r="Z6" s="152"/>
      <c r="AA6" s="152"/>
      <c r="AB6" s="152"/>
      <c r="AC6" s="152"/>
      <c r="AD6" s="152"/>
      <c r="AE6" s="152"/>
      <c r="AF6" s="152"/>
      <c r="AG6" s="152"/>
    </row>
    <row r="7">
      <c r="A7" s="152"/>
      <c r="B7" s="157"/>
      <c r="C7" s="158"/>
      <c r="D7" s="157"/>
      <c r="E7" s="157"/>
      <c r="F7" s="157"/>
      <c r="G7" s="157"/>
      <c r="H7" s="157"/>
      <c r="I7" s="157"/>
      <c r="J7" s="157"/>
      <c r="K7" s="157"/>
      <c r="L7" s="157"/>
      <c r="M7" s="157"/>
      <c r="N7" s="157"/>
      <c r="O7" s="157"/>
      <c r="P7" s="157"/>
      <c r="Q7" s="157"/>
      <c r="R7" s="157"/>
      <c r="S7" s="157"/>
      <c r="T7" s="157"/>
      <c r="U7" s="157"/>
      <c r="V7" s="157"/>
      <c r="W7" s="157"/>
      <c r="X7" s="157"/>
      <c r="Y7" s="157"/>
      <c r="Z7" s="157"/>
      <c r="AA7" s="157"/>
      <c r="AB7" s="159"/>
      <c r="AC7" s="159"/>
      <c r="AD7" s="159"/>
      <c r="AE7" s="159"/>
      <c r="AF7" s="159"/>
      <c r="AG7" s="152"/>
    </row>
    <row r="8">
      <c r="A8" s="152"/>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9"/>
      <c r="AC8" s="159"/>
      <c r="AD8" s="159"/>
      <c r="AE8" s="159"/>
      <c r="AF8" s="159"/>
      <c r="AG8" s="152"/>
    </row>
    <row r="9">
      <c r="A9" s="160" t="s">
        <v>137</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2"/>
      <c r="AC9" s="162"/>
      <c r="AD9" s="162"/>
      <c r="AE9" s="162"/>
      <c r="AF9" s="159"/>
      <c r="AG9" s="152"/>
    </row>
    <row r="10">
      <c r="A10" s="160"/>
      <c r="B10" s="161">
        <v>1993.0</v>
      </c>
      <c r="C10" s="161">
        <v>1994.0</v>
      </c>
      <c r="D10" s="161">
        <v>1995.0</v>
      </c>
      <c r="E10" s="161">
        <v>1996.0</v>
      </c>
      <c r="F10" s="161">
        <v>1997.0</v>
      </c>
      <c r="G10" s="161">
        <v>1998.0</v>
      </c>
      <c r="H10" s="161">
        <v>1999.0</v>
      </c>
      <c r="I10" s="161">
        <v>2000.0</v>
      </c>
      <c r="J10" s="161">
        <v>2001.0</v>
      </c>
      <c r="K10" s="161">
        <v>2002.0</v>
      </c>
      <c r="L10" s="161">
        <v>2003.0</v>
      </c>
      <c r="M10" s="161">
        <v>2004.0</v>
      </c>
      <c r="N10" s="161">
        <v>2005.0</v>
      </c>
      <c r="O10" s="161">
        <v>2006.0</v>
      </c>
      <c r="P10" s="161">
        <v>2007.0</v>
      </c>
      <c r="Q10" s="161">
        <v>2008.0</v>
      </c>
      <c r="R10" s="161">
        <v>2009.0</v>
      </c>
      <c r="S10" s="161">
        <v>2010.0</v>
      </c>
      <c r="T10" s="161">
        <v>2011.0</v>
      </c>
      <c r="U10" s="161">
        <v>2012.0</v>
      </c>
      <c r="V10" s="161">
        <v>2013.0</v>
      </c>
      <c r="W10" s="161">
        <v>2014.0</v>
      </c>
      <c r="X10" s="161">
        <v>2015.0</v>
      </c>
      <c r="Y10" s="161">
        <v>2016.0</v>
      </c>
      <c r="Z10" s="161">
        <v>2017.0</v>
      </c>
      <c r="AA10" s="161">
        <v>2018.0</v>
      </c>
      <c r="AB10" s="162">
        <v>2019.0</v>
      </c>
      <c r="AC10" s="162">
        <v>2020.0</v>
      </c>
      <c r="AD10" s="162">
        <v>2021.0</v>
      </c>
      <c r="AE10" s="162">
        <v>2022.0</v>
      </c>
      <c r="AF10" s="159"/>
      <c r="AG10" s="152"/>
    </row>
    <row r="11">
      <c r="A11" s="163" t="s">
        <v>138</v>
      </c>
      <c r="B11" s="164"/>
      <c r="C11" s="164"/>
      <c r="D11" s="164"/>
      <c r="E11" s="164"/>
      <c r="F11" s="164"/>
      <c r="G11" s="164"/>
      <c r="H11" s="164"/>
      <c r="I11" s="164"/>
      <c r="J11" s="164"/>
      <c r="K11" s="164"/>
      <c r="L11" s="164"/>
      <c r="M11" s="164"/>
      <c r="N11" s="164"/>
      <c r="O11" s="164"/>
      <c r="P11" s="164"/>
      <c r="Q11" s="164"/>
      <c r="R11" s="164"/>
      <c r="S11" s="164">
        <f>'Dílčí výpočet I. Zdravotnictví'!B3*1000000</f>
        <v>419235514833</v>
      </c>
      <c r="T11" s="164"/>
      <c r="U11" s="164"/>
      <c r="V11" s="164"/>
      <c r="W11" s="164"/>
      <c r="X11" s="164"/>
      <c r="Y11" s="165"/>
      <c r="Z11" s="164"/>
      <c r="AA11" s="164"/>
      <c r="AB11" s="165">
        <v>91.954</v>
      </c>
      <c r="AC11" s="164"/>
      <c r="AD11" s="164"/>
      <c r="AE11" s="164"/>
      <c r="AF11" s="152"/>
      <c r="AG11" s="152"/>
    </row>
    <row r="12">
      <c r="A12" s="163" t="s">
        <v>139</v>
      </c>
      <c r="B12" s="166"/>
      <c r="C12" s="166"/>
      <c r="D12" s="166"/>
      <c r="E12" s="166"/>
      <c r="F12" s="166"/>
      <c r="G12" s="166"/>
      <c r="H12" s="164"/>
      <c r="I12" s="164"/>
      <c r="J12" s="164"/>
      <c r="K12" s="164"/>
      <c r="L12" s="164"/>
      <c r="M12" s="164"/>
      <c r="N12" s="164"/>
      <c r="O12" s="164"/>
      <c r="P12" s="164"/>
      <c r="Q12" s="164"/>
      <c r="R12" s="164"/>
      <c r="S12" s="164"/>
      <c r="T12" s="164"/>
      <c r="U12" s="164"/>
      <c r="V12" s="164"/>
      <c r="W12" s="164"/>
      <c r="X12" s="164"/>
      <c r="Y12" s="165"/>
      <c r="Z12" s="164"/>
      <c r="AA12" s="164"/>
      <c r="AB12" s="164"/>
      <c r="AC12" s="164"/>
      <c r="AD12" s="164"/>
      <c r="AE12" s="164"/>
      <c r="AF12" s="152"/>
      <c r="AG12" s="152"/>
    </row>
    <row r="13">
      <c r="A13" s="163" t="s">
        <v>140</v>
      </c>
      <c r="B13" s="164"/>
      <c r="C13" s="164"/>
      <c r="D13" s="164"/>
      <c r="E13" s="164"/>
      <c r="F13" s="164"/>
      <c r="G13" s="164"/>
      <c r="H13" s="164"/>
      <c r="I13" s="164"/>
      <c r="J13" s="164"/>
      <c r="K13" s="164"/>
      <c r="L13" s="164"/>
      <c r="M13" s="164"/>
      <c r="N13" s="164"/>
      <c r="O13" s="164"/>
      <c r="P13" s="164"/>
      <c r="Q13" s="164"/>
      <c r="R13" s="164"/>
      <c r="S13" s="164"/>
      <c r="T13" s="164"/>
      <c r="U13" s="164"/>
      <c r="V13" s="164"/>
      <c r="W13" s="164"/>
      <c r="X13" s="165"/>
      <c r="Y13" s="164"/>
      <c r="Z13" s="164"/>
      <c r="AA13" s="164"/>
      <c r="AB13" s="164"/>
      <c r="AC13" s="164"/>
      <c r="AD13" s="164"/>
      <c r="AE13" s="164"/>
      <c r="AF13" s="152"/>
      <c r="AG13" s="152"/>
    </row>
    <row r="14">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row>
    <row r="15">
      <c r="A15" s="160" t="s">
        <v>141</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2"/>
      <c r="AC15" s="162"/>
      <c r="AD15" s="162"/>
      <c r="AE15" s="162"/>
      <c r="AF15" s="159"/>
      <c r="AG15" s="152"/>
    </row>
    <row r="16">
      <c r="A16" s="160"/>
      <c r="B16" s="161">
        <v>1993.0</v>
      </c>
      <c r="C16" s="161">
        <v>1994.0</v>
      </c>
      <c r="D16" s="161">
        <v>1995.0</v>
      </c>
      <c r="E16" s="161">
        <v>1996.0</v>
      </c>
      <c r="F16" s="161">
        <v>1997.0</v>
      </c>
      <c r="G16" s="161">
        <v>1998.0</v>
      </c>
      <c r="H16" s="161">
        <v>1999.0</v>
      </c>
      <c r="I16" s="161">
        <v>2000.0</v>
      </c>
      <c r="J16" s="161">
        <v>2001.0</v>
      </c>
      <c r="K16" s="161">
        <v>2002.0</v>
      </c>
      <c r="L16" s="161">
        <v>2003.0</v>
      </c>
      <c r="M16" s="161">
        <v>2004.0</v>
      </c>
      <c r="N16" s="161">
        <v>2005.0</v>
      </c>
      <c r="O16" s="161">
        <v>2006.0</v>
      </c>
      <c r="P16" s="161">
        <v>2007.0</v>
      </c>
      <c r="Q16" s="161">
        <v>2008.0</v>
      </c>
      <c r="R16" s="161">
        <v>2009.0</v>
      </c>
      <c r="S16" s="161">
        <v>2010.0</v>
      </c>
      <c r="T16" s="161">
        <v>2011.0</v>
      </c>
      <c r="U16" s="161">
        <v>2012.0</v>
      </c>
      <c r="V16" s="161">
        <v>2013.0</v>
      </c>
      <c r="W16" s="161">
        <v>2014.0</v>
      </c>
      <c r="X16" s="161">
        <v>2015.0</v>
      </c>
      <c r="Y16" s="161">
        <v>2016.0</v>
      </c>
      <c r="Z16" s="161">
        <v>2017.0</v>
      </c>
      <c r="AA16" s="161">
        <v>2018.0</v>
      </c>
      <c r="AB16" s="162">
        <v>2019.0</v>
      </c>
      <c r="AC16" s="162">
        <v>2020.0</v>
      </c>
      <c r="AD16" s="162">
        <v>2021.0</v>
      </c>
      <c r="AE16" s="162">
        <v>2022.0</v>
      </c>
      <c r="AF16" s="159"/>
      <c r="AG16" s="152"/>
    </row>
    <row r="17">
      <c r="A17" s="151" t="s">
        <v>142</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row>
    <row r="18">
      <c r="A18" s="163" t="s">
        <v>143</v>
      </c>
      <c r="B18" s="167">
        <f t="shared" ref="B18:AE18" si="1">B11*B48</f>
        <v>0</v>
      </c>
      <c r="C18" s="167">
        <f t="shared" si="1"/>
        <v>0</v>
      </c>
      <c r="D18" s="167">
        <f t="shared" si="1"/>
        <v>0</v>
      </c>
      <c r="E18" s="167">
        <f t="shared" si="1"/>
        <v>0</v>
      </c>
      <c r="F18" s="167">
        <f t="shared" si="1"/>
        <v>0</v>
      </c>
      <c r="G18" s="167">
        <f t="shared" si="1"/>
        <v>0</v>
      </c>
      <c r="H18" s="167">
        <f t="shared" si="1"/>
        <v>0</v>
      </c>
      <c r="I18" s="167">
        <f t="shared" si="1"/>
        <v>0</v>
      </c>
      <c r="J18" s="167">
        <f t="shared" si="1"/>
        <v>0</v>
      </c>
      <c r="K18" s="167">
        <f t="shared" si="1"/>
        <v>0</v>
      </c>
      <c r="L18" s="167">
        <f t="shared" si="1"/>
        <v>0</v>
      </c>
      <c r="M18" s="167">
        <f t="shared" si="1"/>
        <v>0</v>
      </c>
      <c r="N18" s="167">
        <f t="shared" si="1"/>
        <v>0</v>
      </c>
      <c r="O18" s="167">
        <f t="shared" si="1"/>
        <v>0</v>
      </c>
      <c r="P18" s="167">
        <f t="shared" si="1"/>
        <v>0</v>
      </c>
      <c r="Q18" s="167">
        <f t="shared" si="1"/>
        <v>0</v>
      </c>
      <c r="R18" s="167">
        <f t="shared" si="1"/>
        <v>0</v>
      </c>
      <c r="S18" s="167">
        <f t="shared" si="1"/>
        <v>572083343754</v>
      </c>
      <c r="T18" s="167">
        <f t="shared" si="1"/>
        <v>0</v>
      </c>
      <c r="U18" s="167">
        <f t="shared" si="1"/>
        <v>0</v>
      </c>
      <c r="V18" s="167">
        <f t="shared" si="1"/>
        <v>0</v>
      </c>
      <c r="W18" s="167">
        <f t="shared" si="1"/>
        <v>0</v>
      </c>
      <c r="X18" s="167">
        <f t="shared" si="1"/>
        <v>0</v>
      </c>
      <c r="Y18" s="167">
        <f t="shared" si="1"/>
        <v>0</v>
      </c>
      <c r="Z18" s="167">
        <f t="shared" si="1"/>
        <v>0</v>
      </c>
      <c r="AA18" s="167">
        <f t="shared" si="1"/>
        <v>0</v>
      </c>
      <c r="AB18" s="167">
        <f t="shared" si="1"/>
        <v>113.5059888</v>
      </c>
      <c r="AC18" s="167">
        <f t="shared" si="1"/>
        <v>0</v>
      </c>
      <c r="AD18" s="167">
        <f t="shared" si="1"/>
        <v>0</v>
      </c>
      <c r="AE18" s="167">
        <f t="shared" si="1"/>
        <v>0</v>
      </c>
      <c r="AF18" s="166"/>
      <c r="AG18" s="166"/>
    </row>
    <row r="19">
      <c r="A19" s="163" t="s">
        <v>144</v>
      </c>
      <c r="B19" s="166" t="s">
        <v>145</v>
      </c>
      <c r="C19" s="166" t="s">
        <v>145</v>
      </c>
      <c r="D19" s="166" t="s">
        <v>145</v>
      </c>
      <c r="E19" s="166" t="s">
        <v>145</v>
      </c>
      <c r="F19" s="166" t="s">
        <v>145</v>
      </c>
      <c r="G19" s="166" t="s">
        <v>145</v>
      </c>
      <c r="H19" s="167">
        <f t="shared" ref="H19:AE19" si="2">H12*H43*H48</f>
        <v>0</v>
      </c>
      <c r="I19" s="167">
        <f t="shared" si="2"/>
        <v>0</v>
      </c>
      <c r="J19" s="167">
        <f t="shared" si="2"/>
        <v>0</v>
      </c>
      <c r="K19" s="167">
        <f t="shared" si="2"/>
        <v>0</v>
      </c>
      <c r="L19" s="167">
        <f t="shared" si="2"/>
        <v>0</v>
      </c>
      <c r="M19" s="167">
        <f t="shared" si="2"/>
        <v>0</v>
      </c>
      <c r="N19" s="167">
        <f t="shared" si="2"/>
        <v>0</v>
      </c>
      <c r="O19" s="167">
        <f t="shared" si="2"/>
        <v>0</v>
      </c>
      <c r="P19" s="167">
        <f t="shared" si="2"/>
        <v>0</v>
      </c>
      <c r="Q19" s="167">
        <f t="shared" si="2"/>
        <v>0</v>
      </c>
      <c r="R19" s="167">
        <f t="shared" si="2"/>
        <v>0</v>
      </c>
      <c r="S19" s="167">
        <f t="shared" si="2"/>
        <v>0</v>
      </c>
      <c r="T19" s="167">
        <f t="shared" si="2"/>
        <v>0</v>
      </c>
      <c r="U19" s="167">
        <f t="shared" si="2"/>
        <v>0</v>
      </c>
      <c r="V19" s="167">
        <f t="shared" si="2"/>
        <v>0</v>
      </c>
      <c r="W19" s="167">
        <f t="shared" si="2"/>
        <v>0</v>
      </c>
      <c r="X19" s="167">
        <f t="shared" si="2"/>
        <v>0</v>
      </c>
      <c r="Y19" s="167">
        <f t="shared" si="2"/>
        <v>0</v>
      </c>
      <c r="Z19" s="167">
        <f t="shared" si="2"/>
        <v>0</v>
      </c>
      <c r="AA19" s="167">
        <f t="shared" si="2"/>
        <v>0</v>
      </c>
      <c r="AB19" s="167">
        <f t="shared" si="2"/>
        <v>0</v>
      </c>
      <c r="AC19" s="167">
        <f t="shared" si="2"/>
        <v>0</v>
      </c>
      <c r="AD19" s="167">
        <f t="shared" si="2"/>
        <v>0</v>
      </c>
      <c r="AE19" s="167">
        <f t="shared" si="2"/>
        <v>0</v>
      </c>
      <c r="AF19" s="166"/>
      <c r="AG19" s="166"/>
    </row>
    <row r="20">
      <c r="A20" s="163" t="s">
        <v>146</v>
      </c>
      <c r="B20" s="167">
        <f t="shared" ref="B20:AE20" si="3">B13*B44*B48</f>
        <v>0</v>
      </c>
      <c r="C20" s="167">
        <f t="shared" si="3"/>
        <v>0</v>
      </c>
      <c r="D20" s="167">
        <f t="shared" si="3"/>
        <v>0</v>
      </c>
      <c r="E20" s="167">
        <f t="shared" si="3"/>
        <v>0</v>
      </c>
      <c r="F20" s="167">
        <f t="shared" si="3"/>
        <v>0</v>
      </c>
      <c r="G20" s="167">
        <f t="shared" si="3"/>
        <v>0</v>
      </c>
      <c r="H20" s="167">
        <f t="shared" si="3"/>
        <v>0</v>
      </c>
      <c r="I20" s="167">
        <f t="shared" si="3"/>
        <v>0</v>
      </c>
      <c r="J20" s="167">
        <f t="shared" si="3"/>
        <v>0</v>
      </c>
      <c r="K20" s="167">
        <f t="shared" si="3"/>
        <v>0</v>
      </c>
      <c r="L20" s="167">
        <f t="shared" si="3"/>
        <v>0</v>
      </c>
      <c r="M20" s="167">
        <f t="shared" si="3"/>
        <v>0</v>
      </c>
      <c r="N20" s="167">
        <f t="shared" si="3"/>
        <v>0</v>
      </c>
      <c r="O20" s="167">
        <f t="shared" si="3"/>
        <v>0</v>
      </c>
      <c r="P20" s="167">
        <f t="shared" si="3"/>
        <v>0</v>
      </c>
      <c r="Q20" s="167">
        <f t="shared" si="3"/>
        <v>0</v>
      </c>
      <c r="R20" s="167">
        <f t="shared" si="3"/>
        <v>0</v>
      </c>
      <c r="S20" s="167">
        <f t="shared" si="3"/>
        <v>0</v>
      </c>
      <c r="T20" s="167">
        <f t="shared" si="3"/>
        <v>0</v>
      </c>
      <c r="U20" s="167">
        <f t="shared" si="3"/>
        <v>0</v>
      </c>
      <c r="V20" s="167">
        <f t="shared" si="3"/>
        <v>0</v>
      </c>
      <c r="W20" s="167">
        <f t="shared" si="3"/>
        <v>0</v>
      </c>
      <c r="X20" s="167">
        <f t="shared" si="3"/>
        <v>0</v>
      </c>
      <c r="Y20" s="167">
        <f t="shared" si="3"/>
        <v>0</v>
      </c>
      <c r="Z20" s="167">
        <f t="shared" si="3"/>
        <v>0</v>
      </c>
      <c r="AA20" s="167">
        <f t="shared" si="3"/>
        <v>0</v>
      </c>
      <c r="AB20" s="167">
        <f t="shared" si="3"/>
        <v>0</v>
      </c>
      <c r="AC20" s="167">
        <f t="shared" si="3"/>
        <v>0</v>
      </c>
      <c r="AD20" s="167">
        <f t="shared" si="3"/>
        <v>0</v>
      </c>
      <c r="AE20" s="167">
        <f t="shared" si="3"/>
        <v>0</v>
      </c>
      <c r="AF20" s="166"/>
      <c r="AG20" s="166"/>
    </row>
    <row r="21">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row>
    <row r="22">
      <c r="A22" s="151" t="s">
        <v>147</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row>
    <row r="23">
      <c r="A23" s="163" t="s">
        <v>143</v>
      </c>
      <c r="B23" s="168">
        <f t="shared" ref="B23:AE23" si="4">B18*B$52</f>
        <v>0</v>
      </c>
      <c r="C23" s="168">
        <f t="shared" si="4"/>
        <v>0</v>
      </c>
      <c r="D23" s="168">
        <f t="shared" si="4"/>
        <v>0</v>
      </c>
      <c r="E23" s="168">
        <f t="shared" si="4"/>
        <v>0</v>
      </c>
      <c r="F23" s="168">
        <f t="shared" si="4"/>
        <v>0</v>
      </c>
      <c r="G23" s="168">
        <f t="shared" si="4"/>
        <v>0</v>
      </c>
      <c r="H23" s="168">
        <f t="shared" si="4"/>
        <v>0</v>
      </c>
      <c r="I23" s="168">
        <f t="shared" si="4"/>
        <v>0</v>
      </c>
      <c r="J23" s="168">
        <f t="shared" si="4"/>
        <v>0</v>
      </c>
      <c r="K23" s="168">
        <f t="shared" si="4"/>
        <v>0</v>
      </c>
      <c r="L23" s="168">
        <f t="shared" si="4"/>
        <v>0</v>
      </c>
      <c r="M23" s="168">
        <f t="shared" si="4"/>
        <v>0</v>
      </c>
      <c r="N23" s="168">
        <f t="shared" si="4"/>
        <v>0</v>
      </c>
      <c r="O23" s="168">
        <f t="shared" si="4"/>
        <v>0</v>
      </c>
      <c r="P23" s="168">
        <f t="shared" si="4"/>
        <v>0</v>
      </c>
      <c r="Q23" s="168">
        <f t="shared" si="4"/>
        <v>0</v>
      </c>
      <c r="R23" s="168">
        <f t="shared" si="4"/>
        <v>0</v>
      </c>
      <c r="S23" s="168">
        <f t="shared" si="4"/>
        <v>715994750433</v>
      </c>
      <c r="T23" s="168">
        <f t="shared" si="4"/>
        <v>0</v>
      </c>
      <c r="U23" s="168">
        <f t="shared" si="4"/>
        <v>0</v>
      </c>
      <c r="V23" s="168">
        <f t="shared" si="4"/>
        <v>0</v>
      </c>
      <c r="W23" s="168">
        <f t="shared" si="4"/>
        <v>0</v>
      </c>
      <c r="X23" s="168">
        <f t="shared" si="4"/>
        <v>0</v>
      </c>
      <c r="Y23" s="168">
        <f t="shared" si="4"/>
        <v>0</v>
      </c>
      <c r="Z23" s="168">
        <f t="shared" si="4"/>
        <v>0</v>
      </c>
      <c r="AA23" s="168">
        <f t="shared" si="4"/>
        <v>0</v>
      </c>
      <c r="AB23" s="168">
        <f t="shared" si="4"/>
        <v>116.0622553</v>
      </c>
      <c r="AC23" s="168">
        <f t="shared" si="4"/>
        <v>0</v>
      </c>
      <c r="AD23" s="168">
        <f t="shared" si="4"/>
        <v>0</v>
      </c>
      <c r="AE23" s="168">
        <f t="shared" si="4"/>
        <v>0</v>
      </c>
      <c r="AF23" s="152"/>
      <c r="AG23" s="152"/>
    </row>
    <row r="24">
      <c r="A24" s="163" t="s">
        <v>144</v>
      </c>
      <c r="B24" s="169" t="s">
        <v>145</v>
      </c>
      <c r="C24" s="169" t="s">
        <v>145</v>
      </c>
      <c r="D24" s="169" t="s">
        <v>145</v>
      </c>
      <c r="E24" s="169" t="s">
        <v>145</v>
      </c>
      <c r="F24" s="169" t="s">
        <v>145</v>
      </c>
      <c r="G24" s="169" t="s">
        <v>145</v>
      </c>
      <c r="H24" s="168">
        <f t="shared" ref="H24:AE24" si="5">H19*H$52</f>
        <v>0</v>
      </c>
      <c r="I24" s="168">
        <f t="shared" si="5"/>
        <v>0</v>
      </c>
      <c r="J24" s="168">
        <f t="shared" si="5"/>
        <v>0</v>
      </c>
      <c r="K24" s="168">
        <f t="shared" si="5"/>
        <v>0</v>
      </c>
      <c r="L24" s="168">
        <f t="shared" si="5"/>
        <v>0</v>
      </c>
      <c r="M24" s="168">
        <f t="shared" si="5"/>
        <v>0</v>
      </c>
      <c r="N24" s="168">
        <f t="shared" si="5"/>
        <v>0</v>
      </c>
      <c r="O24" s="168">
        <f t="shared" si="5"/>
        <v>0</v>
      </c>
      <c r="P24" s="168">
        <f t="shared" si="5"/>
        <v>0</v>
      </c>
      <c r="Q24" s="168">
        <f t="shared" si="5"/>
        <v>0</v>
      </c>
      <c r="R24" s="168">
        <f t="shared" si="5"/>
        <v>0</v>
      </c>
      <c r="S24" s="168">
        <f t="shared" si="5"/>
        <v>0</v>
      </c>
      <c r="T24" s="168">
        <f t="shared" si="5"/>
        <v>0</v>
      </c>
      <c r="U24" s="168">
        <f t="shared" si="5"/>
        <v>0</v>
      </c>
      <c r="V24" s="168">
        <f t="shared" si="5"/>
        <v>0</v>
      </c>
      <c r="W24" s="168">
        <f t="shared" si="5"/>
        <v>0</v>
      </c>
      <c r="X24" s="168">
        <f t="shared" si="5"/>
        <v>0</v>
      </c>
      <c r="Y24" s="168">
        <f t="shared" si="5"/>
        <v>0</v>
      </c>
      <c r="Z24" s="168">
        <f t="shared" si="5"/>
        <v>0</v>
      </c>
      <c r="AA24" s="168">
        <f t="shared" si="5"/>
        <v>0</v>
      </c>
      <c r="AB24" s="168">
        <f t="shared" si="5"/>
        <v>0</v>
      </c>
      <c r="AC24" s="168">
        <f t="shared" si="5"/>
        <v>0</v>
      </c>
      <c r="AD24" s="168">
        <f t="shared" si="5"/>
        <v>0</v>
      </c>
      <c r="AE24" s="168">
        <f t="shared" si="5"/>
        <v>0</v>
      </c>
      <c r="AF24" s="152"/>
      <c r="AG24" s="152"/>
    </row>
    <row r="25">
      <c r="A25" s="163" t="s">
        <v>146</v>
      </c>
      <c r="B25" s="168">
        <f t="shared" ref="B25:AE25" si="6">B20*B$52</f>
        <v>0</v>
      </c>
      <c r="C25" s="168">
        <f t="shared" si="6"/>
        <v>0</v>
      </c>
      <c r="D25" s="168">
        <f t="shared" si="6"/>
        <v>0</v>
      </c>
      <c r="E25" s="168">
        <f t="shared" si="6"/>
        <v>0</v>
      </c>
      <c r="F25" s="168">
        <f t="shared" si="6"/>
        <v>0</v>
      </c>
      <c r="G25" s="168">
        <f t="shared" si="6"/>
        <v>0</v>
      </c>
      <c r="H25" s="168">
        <f t="shared" si="6"/>
        <v>0</v>
      </c>
      <c r="I25" s="168">
        <f t="shared" si="6"/>
        <v>0</v>
      </c>
      <c r="J25" s="168">
        <f t="shared" si="6"/>
        <v>0</v>
      </c>
      <c r="K25" s="168">
        <f t="shared" si="6"/>
        <v>0</v>
      </c>
      <c r="L25" s="168">
        <f t="shared" si="6"/>
        <v>0</v>
      </c>
      <c r="M25" s="168">
        <f t="shared" si="6"/>
        <v>0</v>
      </c>
      <c r="N25" s="168">
        <f t="shared" si="6"/>
        <v>0</v>
      </c>
      <c r="O25" s="168">
        <f t="shared" si="6"/>
        <v>0</v>
      </c>
      <c r="P25" s="168">
        <f t="shared" si="6"/>
        <v>0</v>
      </c>
      <c r="Q25" s="168">
        <f t="shared" si="6"/>
        <v>0</v>
      </c>
      <c r="R25" s="168">
        <f t="shared" si="6"/>
        <v>0</v>
      </c>
      <c r="S25" s="168">
        <f t="shared" si="6"/>
        <v>0</v>
      </c>
      <c r="T25" s="168">
        <f t="shared" si="6"/>
        <v>0</v>
      </c>
      <c r="U25" s="168">
        <f t="shared" si="6"/>
        <v>0</v>
      </c>
      <c r="V25" s="168">
        <f t="shared" si="6"/>
        <v>0</v>
      </c>
      <c r="W25" s="168">
        <f t="shared" si="6"/>
        <v>0</v>
      </c>
      <c r="X25" s="168">
        <f t="shared" si="6"/>
        <v>0</v>
      </c>
      <c r="Y25" s="168">
        <f t="shared" si="6"/>
        <v>0</v>
      </c>
      <c r="Z25" s="168">
        <f t="shared" si="6"/>
        <v>0</v>
      </c>
      <c r="AA25" s="168">
        <f t="shared" si="6"/>
        <v>0</v>
      </c>
      <c r="AB25" s="168">
        <f t="shared" si="6"/>
        <v>0</v>
      </c>
      <c r="AC25" s="168">
        <f t="shared" si="6"/>
        <v>0</v>
      </c>
      <c r="AD25" s="168">
        <f t="shared" si="6"/>
        <v>0</v>
      </c>
      <c r="AE25" s="168">
        <f t="shared" si="6"/>
        <v>0</v>
      </c>
      <c r="AF25" s="152"/>
      <c r="AG25" s="152"/>
    </row>
    <row r="26">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row>
    <row r="27">
      <c r="A27" s="160" t="s">
        <v>148</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2"/>
      <c r="AC27" s="162"/>
      <c r="AD27" s="162"/>
      <c r="AE27" s="162"/>
      <c r="AF27" s="159"/>
      <c r="AG27" s="152"/>
    </row>
    <row r="28">
      <c r="A28" s="160"/>
      <c r="B28" s="161">
        <v>1993.0</v>
      </c>
      <c r="C28" s="161">
        <v>1994.0</v>
      </c>
      <c r="D28" s="161">
        <v>1995.0</v>
      </c>
      <c r="E28" s="161">
        <v>1996.0</v>
      </c>
      <c r="F28" s="161">
        <v>1997.0</v>
      </c>
      <c r="G28" s="161">
        <v>1998.0</v>
      </c>
      <c r="H28" s="161">
        <v>1999.0</v>
      </c>
      <c r="I28" s="161">
        <v>2000.0</v>
      </c>
      <c r="J28" s="161">
        <v>2001.0</v>
      </c>
      <c r="K28" s="161">
        <v>2002.0</v>
      </c>
      <c r="L28" s="161">
        <v>2003.0</v>
      </c>
      <c r="M28" s="161">
        <v>2004.0</v>
      </c>
      <c r="N28" s="161">
        <v>2005.0</v>
      </c>
      <c r="O28" s="161">
        <v>2006.0</v>
      </c>
      <c r="P28" s="161">
        <v>2007.0</v>
      </c>
      <c r="Q28" s="161">
        <v>2008.0</v>
      </c>
      <c r="R28" s="161">
        <v>2009.0</v>
      </c>
      <c r="S28" s="161">
        <v>2010.0</v>
      </c>
      <c r="T28" s="161">
        <v>2011.0</v>
      </c>
      <c r="U28" s="161">
        <v>2012.0</v>
      </c>
      <c r="V28" s="161">
        <v>2013.0</v>
      </c>
      <c r="W28" s="161">
        <v>2014.0</v>
      </c>
      <c r="X28" s="161">
        <v>2015.0</v>
      </c>
      <c r="Y28" s="161">
        <v>2016.0</v>
      </c>
      <c r="Z28" s="161">
        <v>2017.0</v>
      </c>
      <c r="AA28" s="161">
        <v>2018.0</v>
      </c>
      <c r="AB28" s="162">
        <v>2019.0</v>
      </c>
      <c r="AC28" s="162">
        <v>2020.0</v>
      </c>
      <c r="AD28" s="162">
        <v>2021.0</v>
      </c>
      <c r="AE28" s="162">
        <v>2022.0</v>
      </c>
      <c r="AF28" s="159"/>
      <c r="AG28" s="152"/>
    </row>
    <row r="29">
      <c r="A29" s="151" t="s">
        <v>149</v>
      </c>
      <c r="B29" s="152"/>
      <c r="C29" s="152"/>
      <c r="D29" s="152"/>
      <c r="E29" s="152"/>
      <c r="F29" s="152"/>
      <c r="G29" s="152"/>
      <c r="H29" s="152"/>
      <c r="I29" s="152"/>
      <c r="J29" s="152"/>
      <c r="K29" s="152"/>
      <c r="L29" s="152"/>
      <c r="M29" s="152"/>
      <c r="N29" s="152"/>
      <c r="O29" s="152"/>
      <c r="P29" s="152"/>
      <c r="Q29" s="166"/>
      <c r="R29" s="166"/>
      <c r="S29" s="166"/>
      <c r="T29" s="166"/>
      <c r="U29" s="166"/>
      <c r="V29" s="166"/>
      <c r="W29" s="166"/>
      <c r="X29" s="166"/>
      <c r="Y29" s="166"/>
      <c r="Z29" s="166"/>
      <c r="AA29" s="166"/>
      <c r="AB29" s="166"/>
      <c r="AC29" s="166"/>
      <c r="AD29" s="166"/>
      <c r="AE29" s="166"/>
      <c r="AF29" s="166"/>
      <c r="AG29" s="166"/>
    </row>
    <row r="30">
      <c r="A30" s="163" t="s">
        <v>143</v>
      </c>
      <c r="B30" s="170">
        <f t="shared" ref="B30:AE30" si="7">B11*B54</f>
        <v>0</v>
      </c>
      <c r="C30" s="170">
        <f t="shared" si="7"/>
        <v>0</v>
      </c>
      <c r="D30" s="170">
        <f t="shared" si="7"/>
        <v>0</v>
      </c>
      <c r="E30" s="170">
        <f t="shared" si="7"/>
        <v>0</v>
      </c>
      <c r="F30" s="170">
        <f t="shared" si="7"/>
        <v>0</v>
      </c>
      <c r="G30" s="170">
        <f t="shared" si="7"/>
        <v>0</v>
      </c>
      <c r="H30" s="170">
        <f t="shared" si="7"/>
        <v>0</v>
      </c>
      <c r="I30" s="170">
        <f t="shared" si="7"/>
        <v>0</v>
      </c>
      <c r="J30" s="170">
        <f t="shared" si="7"/>
        <v>0</v>
      </c>
      <c r="K30" s="170">
        <f t="shared" si="7"/>
        <v>0</v>
      </c>
      <c r="L30" s="170">
        <f t="shared" si="7"/>
        <v>0</v>
      </c>
      <c r="M30" s="170">
        <f t="shared" si="7"/>
        <v>0</v>
      </c>
      <c r="N30" s="170">
        <f t="shared" si="7"/>
        <v>0</v>
      </c>
      <c r="O30" s="170">
        <f t="shared" si="7"/>
        <v>0</v>
      </c>
      <c r="P30" s="170">
        <f t="shared" si="7"/>
        <v>0</v>
      </c>
      <c r="Q30" s="167">
        <f t="shared" si="7"/>
        <v>0</v>
      </c>
      <c r="R30" s="167">
        <f t="shared" si="7"/>
        <v>0</v>
      </c>
      <c r="S30" s="167">
        <f t="shared" si="7"/>
        <v>516320707359</v>
      </c>
      <c r="T30" s="167">
        <f t="shared" si="7"/>
        <v>0</v>
      </c>
      <c r="U30" s="167">
        <f t="shared" si="7"/>
        <v>0</v>
      </c>
      <c r="V30" s="167">
        <f t="shared" si="7"/>
        <v>0</v>
      </c>
      <c r="W30" s="167">
        <f t="shared" si="7"/>
        <v>0</v>
      </c>
      <c r="X30" s="167">
        <f t="shared" si="7"/>
        <v>0</v>
      </c>
      <c r="Y30" s="167">
        <f t="shared" si="7"/>
        <v>0</v>
      </c>
      <c r="Z30" s="167">
        <f t="shared" si="7"/>
        <v>0</v>
      </c>
      <c r="AA30" s="167">
        <f t="shared" si="7"/>
        <v>0</v>
      </c>
      <c r="AB30" s="167">
        <f t="shared" si="7"/>
        <v>102.4422282</v>
      </c>
      <c r="AC30" s="167">
        <f t="shared" si="7"/>
        <v>0</v>
      </c>
      <c r="AD30" s="167">
        <f t="shared" si="7"/>
        <v>0</v>
      </c>
      <c r="AE30" s="167">
        <f t="shared" si="7"/>
        <v>0</v>
      </c>
      <c r="AF30" s="166"/>
      <c r="AG30" s="166"/>
    </row>
    <row r="31">
      <c r="A31" s="163" t="s">
        <v>144</v>
      </c>
      <c r="B31" s="171"/>
      <c r="C31" s="172"/>
      <c r="D31" s="171"/>
      <c r="E31" s="171"/>
      <c r="F31" s="171"/>
      <c r="G31" s="171"/>
      <c r="H31" s="170">
        <f t="shared" ref="H31:AE31" si="8">H12*H43*H54</f>
        <v>0</v>
      </c>
      <c r="I31" s="170">
        <f t="shared" si="8"/>
        <v>0</v>
      </c>
      <c r="J31" s="170">
        <f t="shared" si="8"/>
        <v>0</v>
      </c>
      <c r="K31" s="170">
        <f t="shared" si="8"/>
        <v>0</v>
      </c>
      <c r="L31" s="170">
        <f t="shared" si="8"/>
        <v>0</v>
      </c>
      <c r="M31" s="170">
        <f t="shared" si="8"/>
        <v>0</v>
      </c>
      <c r="N31" s="170">
        <f t="shared" si="8"/>
        <v>0</v>
      </c>
      <c r="O31" s="170">
        <f t="shared" si="8"/>
        <v>0</v>
      </c>
      <c r="P31" s="170">
        <f t="shared" si="8"/>
        <v>0</v>
      </c>
      <c r="Q31" s="167">
        <f t="shared" si="8"/>
        <v>0</v>
      </c>
      <c r="R31" s="167">
        <f t="shared" si="8"/>
        <v>0</v>
      </c>
      <c r="S31" s="167">
        <f t="shared" si="8"/>
        <v>0</v>
      </c>
      <c r="T31" s="167">
        <f t="shared" si="8"/>
        <v>0</v>
      </c>
      <c r="U31" s="167">
        <f t="shared" si="8"/>
        <v>0</v>
      </c>
      <c r="V31" s="167">
        <f t="shared" si="8"/>
        <v>0</v>
      </c>
      <c r="W31" s="167">
        <f t="shared" si="8"/>
        <v>0</v>
      </c>
      <c r="X31" s="167">
        <f t="shared" si="8"/>
        <v>0</v>
      </c>
      <c r="Y31" s="167">
        <f t="shared" si="8"/>
        <v>0</v>
      </c>
      <c r="Z31" s="167">
        <f t="shared" si="8"/>
        <v>0</v>
      </c>
      <c r="AA31" s="167">
        <f t="shared" si="8"/>
        <v>0</v>
      </c>
      <c r="AB31" s="167">
        <f t="shared" si="8"/>
        <v>0</v>
      </c>
      <c r="AC31" s="167">
        <f t="shared" si="8"/>
        <v>0</v>
      </c>
      <c r="AD31" s="167">
        <f t="shared" si="8"/>
        <v>0</v>
      </c>
      <c r="AE31" s="167">
        <f t="shared" si="8"/>
        <v>0</v>
      </c>
      <c r="AF31" s="166"/>
      <c r="AG31" s="166"/>
    </row>
    <row r="32">
      <c r="A32" s="163" t="s">
        <v>146</v>
      </c>
      <c r="B32" s="170">
        <f t="shared" ref="B32:AE32" si="9">B13*B44*B54</f>
        <v>0</v>
      </c>
      <c r="C32" s="170">
        <f t="shared" si="9"/>
        <v>0</v>
      </c>
      <c r="D32" s="170">
        <f t="shared" si="9"/>
        <v>0</v>
      </c>
      <c r="E32" s="170">
        <f t="shared" si="9"/>
        <v>0</v>
      </c>
      <c r="F32" s="170">
        <f t="shared" si="9"/>
        <v>0</v>
      </c>
      <c r="G32" s="170">
        <f t="shared" si="9"/>
        <v>0</v>
      </c>
      <c r="H32" s="170">
        <f t="shared" si="9"/>
        <v>0</v>
      </c>
      <c r="I32" s="170">
        <f t="shared" si="9"/>
        <v>0</v>
      </c>
      <c r="J32" s="170">
        <f t="shared" si="9"/>
        <v>0</v>
      </c>
      <c r="K32" s="170">
        <f t="shared" si="9"/>
        <v>0</v>
      </c>
      <c r="L32" s="170">
        <f t="shared" si="9"/>
        <v>0</v>
      </c>
      <c r="M32" s="170">
        <f t="shared" si="9"/>
        <v>0</v>
      </c>
      <c r="N32" s="170">
        <f t="shared" si="9"/>
        <v>0</v>
      </c>
      <c r="O32" s="170">
        <f t="shared" si="9"/>
        <v>0</v>
      </c>
      <c r="P32" s="170">
        <f t="shared" si="9"/>
        <v>0</v>
      </c>
      <c r="Q32" s="167">
        <f t="shared" si="9"/>
        <v>0</v>
      </c>
      <c r="R32" s="167">
        <f t="shared" si="9"/>
        <v>0</v>
      </c>
      <c r="S32" s="167">
        <f t="shared" si="9"/>
        <v>0</v>
      </c>
      <c r="T32" s="167">
        <f t="shared" si="9"/>
        <v>0</v>
      </c>
      <c r="U32" s="167">
        <f t="shared" si="9"/>
        <v>0</v>
      </c>
      <c r="V32" s="167">
        <f t="shared" si="9"/>
        <v>0</v>
      </c>
      <c r="W32" s="167">
        <f t="shared" si="9"/>
        <v>0</v>
      </c>
      <c r="X32" s="167">
        <f t="shared" si="9"/>
        <v>0</v>
      </c>
      <c r="Y32" s="167">
        <f t="shared" si="9"/>
        <v>0</v>
      </c>
      <c r="Z32" s="167">
        <f t="shared" si="9"/>
        <v>0</v>
      </c>
      <c r="AA32" s="167">
        <f t="shared" si="9"/>
        <v>0</v>
      </c>
      <c r="AB32" s="167">
        <f t="shared" si="9"/>
        <v>0</v>
      </c>
      <c r="AC32" s="167">
        <f t="shared" si="9"/>
        <v>0</v>
      </c>
      <c r="AD32" s="167">
        <f t="shared" si="9"/>
        <v>0</v>
      </c>
      <c r="AE32" s="167">
        <f t="shared" si="9"/>
        <v>0</v>
      </c>
      <c r="AF32" s="166"/>
      <c r="AG32" s="166"/>
    </row>
    <row r="33">
      <c r="A33" s="152"/>
      <c r="B33" s="152"/>
      <c r="C33" s="152"/>
      <c r="D33" s="152"/>
      <c r="E33" s="152"/>
      <c r="F33" s="152"/>
      <c r="G33" s="152"/>
      <c r="H33" s="152"/>
      <c r="I33" s="152"/>
      <c r="J33" s="152"/>
      <c r="K33" s="152"/>
      <c r="L33" s="152"/>
      <c r="M33" s="152"/>
      <c r="N33" s="152"/>
      <c r="O33" s="152"/>
      <c r="P33" s="152"/>
      <c r="Q33" s="166"/>
      <c r="R33" s="166"/>
      <c r="S33" s="166"/>
      <c r="T33" s="166"/>
      <c r="U33" s="166"/>
      <c r="V33" s="166"/>
      <c r="W33" s="166"/>
      <c r="X33" s="166"/>
      <c r="Y33" s="166"/>
      <c r="Z33" s="166"/>
      <c r="AA33" s="166"/>
      <c r="AB33" s="166"/>
      <c r="AC33" s="166"/>
      <c r="AD33" s="166"/>
      <c r="AE33" s="166"/>
      <c r="AF33" s="166"/>
      <c r="AG33" s="166"/>
    </row>
    <row r="34">
      <c r="A34" s="151" t="s">
        <v>150</v>
      </c>
      <c r="B34" s="152"/>
      <c r="C34" s="152"/>
      <c r="D34" s="152"/>
      <c r="E34" s="152"/>
      <c r="F34" s="152"/>
      <c r="G34" s="152"/>
      <c r="H34" s="152"/>
      <c r="I34" s="152"/>
      <c r="J34" s="152"/>
      <c r="K34" s="152"/>
      <c r="L34" s="152"/>
      <c r="M34" s="152"/>
      <c r="N34" s="152"/>
      <c r="O34" s="152"/>
      <c r="P34" s="152"/>
      <c r="Q34" s="166"/>
      <c r="R34" s="166"/>
      <c r="S34" s="166"/>
      <c r="T34" s="166"/>
      <c r="U34" s="166"/>
      <c r="V34" s="166"/>
      <c r="W34" s="166"/>
      <c r="X34" s="166"/>
      <c r="Y34" s="166"/>
      <c r="Z34" s="166"/>
      <c r="AA34" s="166"/>
      <c r="AB34" s="173"/>
      <c r="AC34" s="173"/>
      <c r="AD34" s="173"/>
      <c r="AE34" s="173"/>
      <c r="AF34" s="173"/>
      <c r="AG34" s="166"/>
    </row>
    <row r="35">
      <c r="A35" s="163" t="s">
        <v>143</v>
      </c>
      <c r="B35" s="174">
        <f t="shared" ref="B35:AE35" si="10">B11*B54*B55</f>
        <v>0</v>
      </c>
      <c r="C35" s="174">
        <f t="shared" si="10"/>
        <v>0</v>
      </c>
      <c r="D35" s="174">
        <f t="shared" si="10"/>
        <v>0</v>
      </c>
      <c r="E35" s="174">
        <f t="shared" si="10"/>
        <v>0</v>
      </c>
      <c r="F35" s="174">
        <f t="shared" si="10"/>
        <v>0</v>
      </c>
      <c r="G35" s="174">
        <f t="shared" si="10"/>
        <v>0</v>
      </c>
      <c r="H35" s="174">
        <f t="shared" si="10"/>
        <v>0</v>
      </c>
      <c r="I35" s="174">
        <f t="shared" si="10"/>
        <v>0</v>
      </c>
      <c r="J35" s="174">
        <f t="shared" si="10"/>
        <v>0</v>
      </c>
      <c r="K35" s="174">
        <f t="shared" si="10"/>
        <v>0</v>
      </c>
      <c r="L35" s="174">
        <f t="shared" si="10"/>
        <v>0</v>
      </c>
      <c r="M35" s="174">
        <f t="shared" si="10"/>
        <v>0</v>
      </c>
      <c r="N35" s="174">
        <f t="shared" si="10"/>
        <v>0</v>
      </c>
      <c r="O35" s="174">
        <f t="shared" si="10"/>
        <v>0</v>
      </c>
      <c r="P35" s="174">
        <f t="shared" si="10"/>
        <v>0</v>
      </c>
      <c r="Q35" s="168">
        <f t="shared" si="10"/>
        <v>0</v>
      </c>
      <c r="R35" s="168">
        <f t="shared" si="10"/>
        <v>0</v>
      </c>
      <c r="S35" s="168">
        <f t="shared" si="10"/>
        <v>631059226958</v>
      </c>
      <c r="T35" s="168">
        <f t="shared" si="10"/>
        <v>0</v>
      </c>
      <c r="U35" s="168">
        <f t="shared" si="10"/>
        <v>0</v>
      </c>
      <c r="V35" s="168">
        <f t="shared" si="10"/>
        <v>0</v>
      </c>
      <c r="W35" s="168">
        <f t="shared" si="10"/>
        <v>0</v>
      </c>
      <c r="X35" s="168">
        <f t="shared" si="10"/>
        <v>0</v>
      </c>
      <c r="Y35" s="168">
        <f t="shared" si="10"/>
        <v>0</v>
      </c>
      <c r="Z35" s="168">
        <f t="shared" si="10"/>
        <v>0</v>
      </c>
      <c r="AA35" s="168">
        <f t="shared" si="10"/>
        <v>0</v>
      </c>
      <c r="AB35" s="168">
        <f t="shared" si="10"/>
        <v>102.2942655</v>
      </c>
      <c r="AC35" s="168">
        <f t="shared" si="10"/>
        <v>0</v>
      </c>
      <c r="AD35" s="168">
        <f t="shared" si="10"/>
        <v>0</v>
      </c>
      <c r="AE35" s="168">
        <f t="shared" si="10"/>
        <v>0</v>
      </c>
      <c r="AF35" s="166"/>
      <c r="AG35" s="166"/>
    </row>
    <row r="36">
      <c r="A36" s="163" t="s">
        <v>144</v>
      </c>
      <c r="B36" s="171"/>
      <c r="C36" s="171"/>
      <c r="D36" s="171"/>
      <c r="E36" s="171"/>
      <c r="F36" s="171"/>
      <c r="G36" s="171"/>
      <c r="H36" s="174">
        <f t="shared" ref="H36:AE36" si="11">H12*H43*H54*H55</f>
        <v>0</v>
      </c>
      <c r="I36" s="174">
        <f t="shared" si="11"/>
        <v>0</v>
      </c>
      <c r="J36" s="174">
        <f t="shared" si="11"/>
        <v>0</v>
      </c>
      <c r="K36" s="174">
        <f t="shared" si="11"/>
        <v>0</v>
      </c>
      <c r="L36" s="174">
        <f t="shared" si="11"/>
        <v>0</v>
      </c>
      <c r="M36" s="174">
        <f t="shared" si="11"/>
        <v>0</v>
      </c>
      <c r="N36" s="174">
        <f t="shared" si="11"/>
        <v>0</v>
      </c>
      <c r="O36" s="174">
        <f t="shared" si="11"/>
        <v>0</v>
      </c>
      <c r="P36" s="174">
        <f t="shared" si="11"/>
        <v>0</v>
      </c>
      <c r="Q36" s="168">
        <f t="shared" si="11"/>
        <v>0</v>
      </c>
      <c r="R36" s="168">
        <f t="shared" si="11"/>
        <v>0</v>
      </c>
      <c r="S36" s="168">
        <f t="shared" si="11"/>
        <v>0</v>
      </c>
      <c r="T36" s="168">
        <f t="shared" si="11"/>
        <v>0</v>
      </c>
      <c r="U36" s="168">
        <f t="shared" si="11"/>
        <v>0</v>
      </c>
      <c r="V36" s="168">
        <f t="shared" si="11"/>
        <v>0</v>
      </c>
      <c r="W36" s="168">
        <f t="shared" si="11"/>
        <v>0</v>
      </c>
      <c r="X36" s="168">
        <f t="shared" si="11"/>
        <v>0</v>
      </c>
      <c r="Y36" s="168">
        <f t="shared" si="11"/>
        <v>0</v>
      </c>
      <c r="Z36" s="168">
        <f t="shared" si="11"/>
        <v>0</v>
      </c>
      <c r="AA36" s="168">
        <f t="shared" si="11"/>
        <v>0</v>
      </c>
      <c r="AB36" s="168">
        <f t="shared" si="11"/>
        <v>0</v>
      </c>
      <c r="AC36" s="168">
        <f t="shared" si="11"/>
        <v>0</v>
      </c>
      <c r="AD36" s="168">
        <f t="shared" si="11"/>
        <v>0</v>
      </c>
      <c r="AE36" s="168">
        <f t="shared" si="11"/>
        <v>0</v>
      </c>
      <c r="AF36" s="166"/>
      <c r="AG36" s="166"/>
    </row>
    <row r="37">
      <c r="A37" s="163" t="s">
        <v>146</v>
      </c>
      <c r="B37" s="174">
        <f t="shared" ref="B37:AE37" si="12">B13*B44*B54*B55</f>
        <v>0</v>
      </c>
      <c r="C37" s="174">
        <f t="shared" si="12"/>
        <v>0</v>
      </c>
      <c r="D37" s="174">
        <f t="shared" si="12"/>
        <v>0</v>
      </c>
      <c r="E37" s="174">
        <f t="shared" si="12"/>
        <v>0</v>
      </c>
      <c r="F37" s="174">
        <f t="shared" si="12"/>
        <v>0</v>
      </c>
      <c r="G37" s="174">
        <f t="shared" si="12"/>
        <v>0</v>
      </c>
      <c r="H37" s="174">
        <f t="shared" si="12"/>
        <v>0</v>
      </c>
      <c r="I37" s="174">
        <f t="shared" si="12"/>
        <v>0</v>
      </c>
      <c r="J37" s="174">
        <f t="shared" si="12"/>
        <v>0</v>
      </c>
      <c r="K37" s="174">
        <f t="shared" si="12"/>
        <v>0</v>
      </c>
      <c r="L37" s="174">
        <f t="shared" si="12"/>
        <v>0</v>
      </c>
      <c r="M37" s="174">
        <f t="shared" si="12"/>
        <v>0</v>
      </c>
      <c r="N37" s="174">
        <f t="shared" si="12"/>
        <v>0</v>
      </c>
      <c r="O37" s="174">
        <f t="shared" si="12"/>
        <v>0</v>
      </c>
      <c r="P37" s="174">
        <f t="shared" si="12"/>
        <v>0</v>
      </c>
      <c r="Q37" s="168">
        <f t="shared" si="12"/>
        <v>0</v>
      </c>
      <c r="R37" s="168">
        <f t="shared" si="12"/>
        <v>0</v>
      </c>
      <c r="S37" s="168">
        <f t="shared" si="12"/>
        <v>0</v>
      </c>
      <c r="T37" s="168">
        <f t="shared" si="12"/>
        <v>0</v>
      </c>
      <c r="U37" s="168">
        <f t="shared" si="12"/>
        <v>0</v>
      </c>
      <c r="V37" s="168">
        <f t="shared" si="12"/>
        <v>0</v>
      </c>
      <c r="W37" s="168">
        <f t="shared" si="12"/>
        <v>0</v>
      </c>
      <c r="X37" s="168">
        <f t="shared" si="12"/>
        <v>0</v>
      </c>
      <c r="Y37" s="168">
        <f t="shared" si="12"/>
        <v>0</v>
      </c>
      <c r="Z37" s="168">
        <f t="shared" si="12"/>
        <v>0</v>
      </c>
      <c r="AA37" s="168">
        <f t="shared" si="12"/>
        <v>0</v>
      </c>
      <c r="AB37" s="168">
        <f t="shared" si="12"/>
        <v>0</v>
      </c>
      <c r="AC37" s="168">
        <f t="shared" si="12"/>
        <v>0</v>
      </c>
      <c r="AD37" s="168">
        <f t="shared" si="12"/>
        <v>0</v>
      </c>
      <c r="AE37" s="168">
        <f t="shared" si="12"/>
        <v>0</v>
      </c>
      <c r="AF37" s="166"/>
      <c r="AG37" s="166"/>
    </row>
    <row r="38">
      <c r="A38" s="152"/>
    </row>
    <row r="39">
      <c r="A39" s="152"/>
    </row>
    <row r="40">
      <c r="A40" s="152"/>
    </row>
    <row r="41" collapsed="1">
      <c r="A41" s="175" t="s">
        <v>151</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7"/>
      <c r="AC41" s="177"/>
      <c r="AD41" s="177"/>
      <c r="AE41" s="177"/>
      <c r="AF41" s="159"/>
      <c r="AG41" s="152"/>
    </row>
    <row r="42" hidden="1" outlineLevel="1">
      <c r="A42" s="175"/>
      <c r="B42" s="176">
        <v>1993.0</v>
      </c>
      <c r="C42" s="176">
        <v>1994.0</v>
      </c>
      <c r="D42" s="176">
        <v>1995.0</v>
      </c>
      <c r="E42" s="176">
        <v>1996.0</v>
      </c>
      <c r="F42" s="176">
        <v>1997.0</v>
      </c>
      <c r="G42" s="176">
        <v>1998.0</v>
      </c>
      <c r="H42" s="176">
        <v>1999.0</v>
      </c>
      <c r="I42" s="176">
        <v>2000.0</v>
      </c>
      <c r="J42" s="176">
        <v>2001.0</v>
      </c>
      <c r="K42" s="176">
        <v>2002.0</v>
      </c>
      <c r="L42" s="176">
        <v>2003.0</v>
      </c>
      <c r="M42" s="176">
        <v>2004.0</v>
      </c>
      <c r="N42" s="176">
        <v>2005.0</v>
      </c>
      <c r="O42" s="176">
        <v>2006.0</v>
      </c>
      <c r="P42" s="176">
        <v>2007.0</v>
      </c>
      <c r="Q42" s="176">
        <v>2008.0</v>
      </c>
      <c r="R42" s="176">
        <v>2009.0</v>
      </c>
      <c r="S42" s="176">
        <v>2010.0</v>
      </c>
      <c r="T42" s="176">
        <v>2011.0</v>
      </c>
      <c r="U42" s="176">
        <v>2012.0</v>
      </c>
      <c r="V42" s="176">
        <v>2013.0</v>
      </c>
      <c r="W42" s="176">
        <v>2014.0</v>
      </c>
      <c r="X42" s="176">
        <v>2015.0</v>
      </c>
      <c r="Y42" s="176">
        <v>2016.0</v>
      </c>
      <c r="Z42" s="176">
        <v>2017.0</v>
      </c>
      <c r="AA42" s="176">
        <v>2018.0</v>
      </c>
      <c r="AB42" s="177">
        <v>2019.0</v>
      </c>
      <c r="AC42" s="177">
        <v>2020.0</v>
      </c>
      <c r="AD42" s="177">
        <v>2021.0</v>
      </c>
      <c r="AE42" s="177">
        <v>2022.0</v>
      </c>
      <c r="AF42" s="159"/>
      <c r="AG42" s="152"/>
    </row>
    <row r="43" hidden="1" outlineLevel="1">
      <c r="A43" s="152" t="s">
        <v>152</v>
      </c>
      <c r="B43" s="178" t="s">
        <v>145</v>
      </c>
      <c r="C43" s="178" t="s">
        <v>145</v>
      </c>
      <c r="D43" s="178" t="s">
        <v>145</v>
      </c>
      <c r="E43" s="178" t="s">
        <v>145</v>
      </c>
      <c r="F43" s="178" t="s">
        <v>145</v>
      </c>
      <c r="G43" s="178" t="s">
        <v>145</v>
      </c>
      <c r="H43" s="179">
        <v>36.882</v>
      </c>
      <c r="I43" s="179">
        <v>35.61</v>
      </c>
      <c r="J43" s="179">
        <v>34.083</v>
      </c>
      <c r="K43" s="179">
        <v>30.812</v>
      </c>
      <c r="L43" s="179">
        <v>31.844</v>
      </c>
      <c r="M43" s="179">
        <v>31.904</v>
      </c>
      <c r="N43" s="179">
        <v>29.784</v>
      </c>
      <c r="O43" s="179">
        <v>28.343</v>
      </c>
      <c r="P43" s="179">
        <v>27.762</v>
      </c>
      <c r="Q43" s="179">
        <v>24.942</v>
      </c>
      <c r="R43" s="179">
        <v>26.445</v>
      </c>
      <c r="S43" s="179">
        <v>25.29</v>
      </c>
      <c r="T43" s="179">
        <v>24.586</v>
      </c>
      <c r="U43" s="179">
        <v>25.143</v>
      </c>
      <c r="V43" s="179">
        <v>25.974</v>
      </c>
      <c r="W43" s="179">
        <v>27.533</v>
      </c>
      <c r="X43" s="179">
        <v>27.283</v>
      </c>
      <c r="Y43" s="179">
        <v>27.033</v>
      </c>
      <c r="Z43" s="179">
        <v>26.33</v>
      </c>
      <c r="AA43" s="179">
        <v>25.643</v>
      </c>
      <c r="AB43" s="179">
        <v>25.672</v>
      </c>
      <c r="AC43" s="179">
        <v>26.444</v>
      </c>
      <c r="AD43" s="179">
        <v>25.645</v>
      </c>
      <c r="AE43" s="179">
        <v>24.565</v>
      </c>
      <c r="AF43" s="180" t="s">
        <v>153</v>
      </c>
      <c r="AG43" s="152"/>
    </row>
    <row r="44" hidden="1" outlineLevel="1">
      <c r="A44" s="152" t="s">
        <v>154</v>
      </c>
      <c r="B44" s="179">
        <v>29.155</v>
      </c>
      <c r="C44" s="179">
        <v>28.782</v>
      </c>
      <c r="D44" s="179">
        <v>26.545</v>
      </c>
      <c r="E44" s="179">
        <v>27.138</v>
      </c>
      <c r="F44" s="179">
        <v>31.711</v>
      </c>
      <c r="G44" s="179">
        <v>32.274</v>
      </c>
      <c r="H44" s="179">
        <v>34.6</v>
      </c>
      <c r="I44" s="179">
        <v>38.59</v>
      </c>
      <c r="J44" s="179">
        <v>38.038</v>
      </c>
      <c r="K44" s="179">
        <v>32.736</v>
      </c>
      <c r="L44" s="179">
        <v>28.227</v>
      </c>
      <c r="M44" s="179">
        <v>25.701</v>
      </c>
      <c r="N44" s="179">
        <v>23.947</v>
      </c>
      <c r="O44" s="179">
        <v>22.609</v>
      </c>
      <c r="P44" s="179">
        <v>20.308</v>
      </c>
      <c r="Q44" s="179">
        <v>17.035</v>
      </c>
      <c r="R44" s="179">
        <v>19.057</v>
      </c>
      <c r="S44" s="179">
        <v>19.111</v>
      </c>
      <c r="T44" s="179">
        <v>17.688</v>
      </c>
      <c r="U44" s="179">
        <v>19.583</v>
      </c>
      <c r="V44" s="179">
        <v>19.565</v>
      </c>
      <c r="W44" s="179">
        <v>20.746</v>
      </c>
      <c r="X44" s="179">
        <v>24.6</v>
      </c>
      <c r="Y44" s="179">
        <v>24.432</v>
      </c>
      <c r="Z44" s="179">
        <v>23.382</v>
      </c>
      <c r="AA44" s="179">
        <v>21.735</v>
      </c>
      <c r="AB44" s="179">
        <v>22.934</v>
      </c>
      <c r="AC44" s="179">
        <v>23.196</v>
      </c>
      <c r="AD44" s="179">
        <v>21.682</v>
      </c>
      <c r="AE44" s="179">
        <v>23.36</v>
      </c>
      <c r="AF44" s="180" t="s">
        <v>153</v>
      </c>
      <c r="AG44" s="152"/>
    </row>
    <row r="45" hidden="1" outlineLevel="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row>
    <row r="46" hidden="1" outlineLevel="1">
      <c r="A46" s="152" t="s">
        <v>155</v>
      </c>
      <c r="B46" s="181">
        <v>21.4047961994289</v>
      </c>
      <c r="C46" s="181">
        <v>11.4983329617956</v>
      </c>
      <c r="D46" s="181">
        <v>9.1115485347683</v>
      </c>
      <c r="E46" s="181">
        <v>9.97326785368686</v>
      </c>
      <c r="F46" s="181">
        <v>8.3647897212161</v>
      </c>
      <c r="G46" s="181">
        <v>9.94234451304776</v>
      </c>
      <c r="H46" s="181">
        <v>2.99810210073382</v>
      </c>
      <c r="I46" s="181">
        <v>1.76630975217005</v>
      </c>
      <c r="J46" s="181">
        <v>4.88870393089285</v>
      </c>
      <c r="K46" s="181">
        <v>2.71546490472086</v>
      </c>
      <c r="L46" s="181">
        <v>1.15608205558652</v>
      </c>
      <c r="M46" s="181">
        <v>3.87239996269004</v>
      </c>
      <c r="N46" s="181">
        <v>0.0736545402828597</v>
      </c>
      <c r="O46" s="181">
        <v>0.690917575459466</v>
      </c>
      <c r="P46" s="181">
        <v>3.51813453065661</v>
      </c>
      <c r="Q46" s="181">
        <v>2.05416067838684</v>
      </c>
      <c r="R46" s="181">
        <v>2.59871422992668</v>
      </c>
      <c r="S46" s="181">
        <v>-1.42545681786295</v>
      </c>
      <c r="T46" s="181">
        <v>0.0209526123816204</v>
      </c>
      <c r="U46" s="181">
        <v>1.45998079215973</v>
      </c>
      <c r="V46" s="181">
        <v>1.4318823763525</v>
      </c>
      <c r="W46" s="181">
        <v>2.47997516033772</v>
      </c>
      <c r="X46" s="181">
        <v>1.16590627227416</v>
      </c>
      <c r="Y46" s="181">
        <v>1.26552436876699</v>
      </c>
      <c r="Z46" s="181">
        <v>1.44195925573236</v>
      </c>
      <c r="AA46" s="181">
        <v>2.3</v>
      </c>
      <c r="AB46" s="181">
        <v>3.5</v>
      </c>
      <c r="AC46" s="181">
        <v>4.2</v>
      </c>
      <c r="AD46" s="181">
        <v>3.3</v>
      </c>
      <c r="AE46" s="181">
        <v>10.8</v>
      </c>
      <c r="AF46" s="182" t="s">
        <v>156</v>
      </c>
      <c r="AG46" s="152"/>
    </row>
    <row r="47" hidden="1" outlineLevel="1">
      <c r="A47" s="152" t="s">
        <v>157</v>
      </c>
      <c r="B47" s="183">
        <f t="shared" ref="B47:AE47" si="13">1+B46/100</f>
        <v>1.214047962</v>
      </c>
      <c r="C47" s="183">
        <f t="shared" si="13"/>
        <v>1.11498333</v>
      </c>
      <c r="D47" s="183">
        <f t="shared" si="13"/>
        <v>1.091115485</v>
      </c>
      <c r="E47" s="183">
        <f t="shared" si="13"/>
        <v>1.099732679</v>
      </c>
      <c r="F47" s="183">
        <f t="shared" si="13"/>
        <v>1.083647897</v>
      </c>
      <c r="G47" s="183">
        <f t="shared" si="13"/>
        <v>1.099423445</v>
      </c>
      <c r="H47" s="183">
        <f t="shared" si="13"/>
        <v>1.029981021</v>
      </c>
      <c r="I47" s="183">
        <f t="shared" si="13"/>
        <v>1.017663098</v>
      </c>
      <c r="J47" s="183">
        <f t="shared" si="13"/>
        <v>1.048887039</v>
      </c>
      <c r="K47" s="183">
        <f t="shared" si="13"/>
        <v>1.027154649</v>
      </c>
      <c r="L47" s="183">
        <f t="shared" si="13"/>
        <v>1.011560821</v>
      </c>
      <c r="M47" s="183">
        <f t="shared" si="13"/>
        <v>1.038724</v>
      </c>
      <c r="N47" s="183">
        <f t="shared" si="13"/>
        <v>1.000736545</v>
      </c>
      <c r="O47" s="183">
        <f t="shared" si="13"/>
        <v>1.006909176</v>
      </c>
      <c r="P47" s="183">
        <f t="shared" si="13"/>
        <v>1.035181345</v>
      </c>
      <c r="Q47" s="183">
        <f t="shared" si="13"/>
        <v>1.020541607</v>
      </c>
      <c r="R47" s="183">
        <f t="shared" si="13"/>
        <v>1.025987142</v>
      </c>
      <c r="S47" s="183">
        <f t="shared" si="13"/>
        <v>0.9857454318</v>
      </c>
      <c r="T47" s="183">
        <f t="shared" si="13"/>
        <v>1.000209526</v>
      </c>
      <c r="U47" s="183">
        <f t="shared" si="13"/>
        <v>1.014599808</v>
      </c>
      <c r="V47" s="183">
        <f t="shared" si="13"/>
        <v>1.014318824</v>
      </c>
      <c r="W47" s="183">
        <f t="shared" si="13"/>
        <v>1.024799752</v>
      </c>
      <c r="X47" s="183">
        <f t="shared" si="13"/>
        <v>1.011659063</v>
      </c>
      <c r="Y47" s="183">
        <f t="shared" si="13"/>
        <v>1.012655244</v>
      </c>
      <c r="Z47" s="183">
        <f t="shared" si="13"/>
        <v>1.014419593</v>
      </c>
      <c r="AA47" s="183">
        <f t="shared" si="13"/>
        <v>1.023</v>
      </c>
      <c r="AB47" s="183">
        <f t="shared" si="13"/>
        <v>1.035</v>
      </c>
      <c r="AC47" s="183">
        <f t="shared" si="13"/>
        <v>1.042</v>
      </c>
      <c r="AD47" s="183">
        <f t="shared" si="13"/>
        <v>1.033</v>
      </c>
      <c r="AE47" s="183">
        <f t="shared" si="13"/>
        <v>1.108</v>
      </c>
      <c r="AF47" s="152"/>
      <c r="AG47" s="152"/>
    </row>
    <row r="48" hidden="1" outlineLevel="1">
      <c r="A48" s="152" t="s">
        <v>158</v>
      </c>
      <c r="B48" s="171">
        <f t="shared" ref="B48:AD48" si="14">C48*B47</f>
        <v>3.422201609</v>
      </c>
      <c r="C48" s="171">
        <f t="shared" si="14"/>
        <v>2.818835595</v>
      </c>
      <c r="D48" s="171">
        <f t="shared" si="14"/>
        <v>2.528141471</v>
      </c>
      <c r="E48" s="171">
        <f t="shared" si="14"/>
        <v>2.317024645</v>
      </c>
      <c r="F48" s="171">
        <f t="shared" si="14"/>
        <v>2.106898059</v>
      </c>
      <c r="G48" s="171">
        <f t="shared" si="14"/>
        <v>1.944264428</v>
      </c>
      <c r="H48" s="171">
        <f t="shared" si="14"/>
        <v>1.768440028</v>
      </c>
      <c r="I48" s="171">
        <f t="shared" si="14"/>
        <v>1.716963703</v>
      </c>
      <c r="J48" s="171">
        <f t="shared" si="14"/>
        <v>1.687163175</v>
      </c>
      <c r="K48" s="171">
        <f t="shared" si="14"/>
        <v>1.60852705</v>
      </c>
      <c r="L48" s="171">
        <f t="shared" si="14"/>
        <v>1.566002794</v>
      </c>
      <c r="M48" s="171">
        <f t="shared" si="14"/>
        <v>1.548105425</v>
      </c>
      <c r="N48" s="171">
        <f t="shared" si="14"/>
        <v>1.490391505</v>
      </c>
      <c r="O48" s="171">
        <f t="shared" si="14"/>
        <v>1.489294572</v>
      </c>
      <c r="P48" s="171">
        <f t="shared" si="14"/>
        <v>1.47907538</v>
      </c>
      <c r="Q48" s="171">
        <f t="shared" si="14"/>
        <v>1.428807992</v>
      </c>
      <c r="R48" s="171">
        <f t="shared" si="14"/>
        <v>1.400048742</v>
      </c>
      <c r="S48" s="171">
        <f t="shared" si="14"/>
        <v>1.364587025</v>
      </c>
      <c r="T48" s="171">
        <f t="shared" si="14"/>
        <v>1.384319907</v>
      </c>
      <c r="U48" s="171">
        <f t="shared" si="14"/>
        <v>1.384029917</v>
      </c>
      <c r="V48" s="171">
        <f t="shared" si="14"/>
        <v>1.364114113</v>
      </c>
      <c r="W48" s="171">
        <f t="shared" si="14"/>
        <v>1.344857337</v>
      </c>
      <c r="X48" s="171">
        <f t="shared" si="14"/>
        <v>1.312312318</v>
      </c>
      <c r="Y48" s="171">
        <f t="shared" si="14"/>
        <v>1.297188318</v>
      </c>
      <c r="Z48" s="171">
        <f t="shared" si="14"/>
        <v>1.280977239</v>
      </c>
      <c r="AA48" s="171">
        <f t="shared" si="14"/>
        <v>1.26276863</v>
      </c>
      <c r="AB48" s="171">
        <f t="shared" si="14"/>
        <v>1.234377937</v>
      </c>
      <c r="AC48" s="171">
        <f t="shared" si="14"/>
        <v>1.192635688</v>
      </c>
      <c r="AD48" s="171">
        <f t="shared" si="14"/>
        <v>1.144564</v>
      </c>
      <c r="AE48" s="171">
        <f>AE47</f>
        <v>1.108</v>
      </c>
      <c r="AF48" s="152"/>
      <c r="AG48" s="152"/>
    </row>
    <row r="49" hidden="1" outlineLevel="1">
      <c r="A49" s="152"/>
      <c r="B49" s="152"/>
      <c r="C49" s="152"/>
      <c r="D49" s="152"/>
      <c r="E49" s="152"/>
      <c r="F49" s="152"/>
      <c r="G49" s="152"/>
      <c r="H49" s="152"/>
      <c r="I49" s="152"/>
      <c r="J49" s="152"/>
      <c r="K49" s="152"/>
      <c r="L49" s="152"/>
      <c r="M49" s="152"/>
      <c r="N49" s="152"/>
      <c r="O49" s="152"/>
      <c r="P49" s="152"/>
      <c r="Q49" s="152"/>
      <c r="R49" s="152"/>
      <c r="S49" s="152"/>
      <c r="T49" s="152"/>
      <c r="U49" s="152"/>
      <c r="V49" s="152"/>
      <c r="W49" s="184"/>
      <c r="X49" s="152"/>
      <c r="Y49" s="152"/>
      <c r="Z49" s="152"/>
      <c r="AA49" s="152"/>
      <c r="AB49" s="152"/>
      <c r="AC49" s="152"/>
      <c r="AD49" s="180"/>
      <c r="AE49" s="152"/>
      <c r="AF49" s="152"/>
      <c r="AG49" s="152"/>
    </row>
    <row r="50" hidden="1" outlineLevel="1">
      <c r="A50" s="152" t="s">
        <v>159</v>
      </c>
      <c r="B50" s="181">
        <v>1.31367531083045</v>
      </c>
      <c r="C50" s="181">
        <v>2.3343834923003</v>
      </c>
      <c r="D50" s="181">
        <v>6.09381555760677</v>
      </c>
      <c r="E50" s="181">
        <v>4.22283253080626</v>
      </c>
      <c r="F50" s="181">
        <v>-0.594662610224034</v>
      </c>
      <c r="G50" s="181">
        <v>-0.328734253149364</v>
      </c>
      <c r="H50" s="181">
        <v>1.43287167423985</v>
      </c>
      <c r="I50" s="181">
        <v>4.2667354020238</v>
      </c>
      <c r="J50" s="181">
        <v>2.90876706790345</v>
      </c>
      <c r="K50" s="181">
        <v>1.65248807678515</v>
      </c>
      <c r="L50" s="181">
        <v>3.60297638314407</v>
      </c>
      <c r="M50" s="181">
        <v>4.90655718688777</v>
      </c>
      <c r="N50" s="181">
        <v>6.53347457129013</v>
      </c>
      <c r="O50" s="181">
        <v>6.85352921700336</v>
      </c>
      <c r="P50" s="181">
        <v>5.60265634403116</v>
      </c>
      <c r="Q50" s="181">
        <v>2.68226202482893</v>
      </c>
      <c r="R50" s="181">
        <v>-4.80256911019237</v>
      </c>
      <c r="S50" s="181">
        <v>2.27342752370046</v>
      </c>
      <c r="T50" s="181">
        <v>1.77783318662328</v>
      </c>
      <c r="U50" s="181">
        <v>-0.799850263588141</v>
      </c>
      <c r="V50" s="181">
        <v>-0.483655803377019</v>
      </c>
      <c r="W50" s="181">
        <v>2.71511773180339</v>
      </c>
      <c r="X50" s="181">
        <v>5.3092304700114</v>
      </c>
      <c r="Y50" s="181">
        <v>2.45052910461612</v>
      </c>
      <c r="Z50" s="181">
        <v>4.35260979993666</v>
      </c>
      <c r="AA50" s="181">
        <v>3.0</v>
      </c>
      <c r="AB50" s="181">
        <v>2.4</v>
      </c>
      <c r="AC50" s="181">
        <v>-5.6</v>
      </c>
      <c r="AD50" s="181">
        <v>3.3</v>
      </c>
      <c r="AE50" s="181">
        <v>2.4</v>
      </c>
      <c r="AF50" s="180" t="s">
        <v>153</v>
      </c>
      <c r="AG50" s="185" t="s">
        <v>156</v>
      </c>
    </row>
    <row r="51" hidden="1" outlineLevel="1">
      <c r="A51" s="159" t="s">
        <v>160</v>
      </c>
      <c r="B51" s="183">
        <f t="shared" ref="B51:AE51" si="15">1+B50/100</f>
        <v>1.013136753</v>
      </c>
      <c r="C51" s="183">
        <f t="shared" si="15"/>
        <v>1.023343835</v>
      </c>
      <c r="D51" s="183">
        <f t="shared" si="15"/>
        <v>1.060938156</v>
      </c>
      <c r="E51" s="183">
        <f t="shared" si="15"/>
        <v>1.042228325</v>
      </c>
      <c r="F51" s="183">
        <f t="shared" si="15"/>
        <v>0.9940533739</v>
      </c>
      <c r="G51" s="183">
        <f t="shared" si="15"/>
        <v>0.9967126575</v>
      </c>
      <c r="H51" s="183">
        <f t="shared" si="15"/>
        <v>1.014328717</v>
      </c>
      <c r="I51" s="183">
        <f t="shared" si="15"/>
        <v>1.042667354</v>
      </c>
      <c r="J51" s="183">
        <f t="shared" si="15"/>
        <v>1.029087671</v>
      </c>
      <c r="K51" s="183">
        <f t="shared" si="15"/>
        <v>1.016524881</v>
      </c>
      <c r="L51" s="183">
        <f t="shared" si="15"/>
        <v>1.036029764</v>
      </c>
      <c r="M51" s="183">
        <f t="shared" si="15"/>
        <v>1.049065572</v>
      </c>
      <c r="N51" s="183">
        <f t="shared" si="15"/>
        <v>1.065334746</v>
      </c>
      <c r="O51" s="183">
        <f t="shared" si="15"/>
        <v>1.068535292</v>
      </c>
      <c r="P51" s="183">
        <f t="shared" si="15"/>
        <v>1.056026563</v>
      </c>
      <c r="Q51" s="183">
        <f t="shared" si="15"/>
        <v>1.02682262</v>
      </c>
      <c r="R51" s="183">
        <f t="shared" si="15"/>
        <v>0.9519743089</v>
      </c>
      <c r="S51" s="183">
        <f t="shared" si="15"/>
        <v>1.022734275</v>
      </c>
      <c r="T51" s="183">
        <f t="shared" si="15"/>
        <v>1.017778332</v>
      </c>
      <c r="U51" s="183">
        <f t="shared" si="15"/>
        <v>0.9920014974</v>
      </c>
      <c r="V51" s="183">
        <f t="shared" si="15"/>
        <v>0.995163442</v>
      </c>
      <c r="W51" s="183">
        <f t="shared" si="15"/>
        <v>1.027151177</v>
      </c>
      <c r="X51" s="183">
        <f t="shared" si="15"/>
        <v>1.053092305</v>
      </c>
      <c r="Y51" s="183">
        <f t="shared" si="15"/>
        <v>1.024505291</v>
      </c>
      <c r="Z51" s="183">
        <f t="shared" si="15"/>
        <v>1.043526098</v>
      </c>
      <c r="AA51" s="183">
        <f t="shared" si="15"/>
        <v>1.03</v>
      </c>
      <c r="AB51" s="183">
        <f t="shared" si="15"/>
        <v>1.024</v>
      </c>
      <c r="AC51" s="183">
        <f t="shared" si="15"/>
        <v>0.944</v>
      </c>
      <c r="AD51" s="183">
        <f t="shared" si="15"/>
        <v>1.033</v>
      </c>
      <c r="AE51" s="183">
        <f t="shared" si="15"/>
        <v>1.024</v>
      </c>
      <c r="AF51" s="152"/>
      <c r="AG51" s="152"/>
    </row>
    <row r="52" hidden="1" outlineLevel="1">
      <c r="A52" s="152" t="s">
        <v>161</v>
      </c>
      <c r="B52" s="171">
        <f t="shared" ref="B52:AD52" si="16">C52*B51</f>
        <v>2.008690442</v>
      </c>
      <c r="C52" s="171">
        <f t="shared" si="16"/>
        <v>1.982644926</v>
      </c>
      <c r="D52" s="171">
        <f t="shared" si="16"/>
        <v>1.937418156</v>
      </c>
      <c r="E52" s="171">
        <f t="shared" si="16"/>
        <v>1.826136751</v>
      </c>
      <c r="F52" s="171">
        <f t="shared" si="16"/>
        <v>1.752146537</v>
      </c>
      <c r="G52" s="171">
        <f t="shared" si="16"/>
        <v>1.762628228</v>
      </c>
      <c r="H52" s="171">
        <f t="shared" si="16"/>
        <v>1.768441701</v>
      </c>
      <c r="I52" s="171">
        <f t="shared" si="16"/>
        <v>1.743460155</v>
      </c>
      <c r="J52" s="171">
        <f t="shared" si="16"/>
        <v>1.672115414</v>
      </c>
      <c r="K52" s="171">
        <f t="shared" si="16"/>
        <v>1.624852247</v>
      </c>
      <c r="L52" s="171">
        <f t="shared" si="16"/>
        <v>1.598438246</v>
      </c>
      <c r="M52" s="171">
        <f t="shared" si="16"/>
        <v>1.542849734</v>
      </c>
      <c r="N52" s="171">
        <f t="shared" si="16"/>
        <v>1.470689512</v>
      </c>
      <c r="O52" s="171">
        <f t="shared" si="16"/>
        <v>1.380495209</v>
      </c>
      <c r="P52" s="171">
        <f t="shared" si="16"/>
        <v>1.291950971</v>
      </c>
      <c r="Q52" s="171">
        <f t="shared" si="16"/>
        <v>1.223407645</v>
      </c>
      <c r="R52" s="171">
        <f t="shared" si="16"/>
        <v>1.191449839</v>
      </c>
      <c r="S52" s="171">
        <f t="shared" si="16"/>
        <v>1.251556715</v>
      </c>
      <c r="T52" s="171">
        <f t="shared" si="16"/>
        <v>1.223735965</v>
      </c>
      <c r="U52" s="171">
        <f t="shared" si="16"/>
        <v>1.20236001</v>
      </c>
      <c r="V52" s="171">
        <f t="shared" si="16"/>
        <v>1.212054632</v>
      </c>
      <c r="W52" s="171">
        <f t="shared" si="16"/>
        <v>1.217945295</v>
      </c>
      <c r="X52" s="171">
        <f t="shared" si="16"/>
        <v>1.185750765</v>
      </c>
      <c r="Y52" s="171">
        <f t="shared" si="16"/>
        <v>1.125970402</v>
      </c>
      <c r="Z52" s="171">
        <f t="shared" si="16"/>
        <v>1.099038152</v>
      </c>
      <c r="AA52" s="171">
        <f t="shared" si="16"/>
        <v>1.053196613</v>
      </c>
      <c r="AB52" s="171">
        <f t="shared" si="16"/>
        <v>1.022520984</v>
      </c>
      <c r="AC52" s="171">
        <f t="shared" si="16"/>
        <v>0.998555648</v>
      </c>
      <c r="AD52" s="171">
        <f t="shared" si="16"/>
        <v>1.057792</v>
      </c>
      <c r="AE52" s="171">
        <f>AE51</f>
        <v>1.024</v>
      </c>
      <c r="AF52" s="152"/>
      <c r="AG52" s="152"/>
    </row>
    <row r="53" hidden="1" outlineLevel="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row>
    <row r="54" hidden="1" outlineLevel="1">
      <c r="A54" s="159" t="s">
        <v>162</v>
      </c>
      <c r="B54" s="171">
        <f t="shared" ref="B54:AD54" si="17">C54*B47</f>
        <v>3.088629611</v>
      </c>
      <c r="C54" s="171">
        <f t="shared" si="17"/>
        <v>2.544075446</v>
      </c>
      <c r="D54" s="171">
        <f t="shared" si="17"/>
        <v>2.281716129</v>
      </c>
      <c r="E54" s="171">
        <f t="shared" si="17"/>
        <v>2.091177478</v>
      </c>
      <c r="F54" s="171">
        <f t="shared" si="17"/>
        <v>1.901532544</v>
      </c>
      <c r="G54" s="171">
        <f t="shared" si="17"/>
        <v>1.754751289</v>
      </c>
      <c r="H54" s="171">
        <f t="shared" si="17"/>
        <v>1.596065007</v>
      </c>
      <c r="I54" s="171">
        <f t="shared" si="17"/>
        <v>1.54960623</v>
      </c>
      <c r="J54" s="171">
        <f t="shared" si="17"/>
        <v>1.522710447</v>
      </c>
      <c r="K54" s="171">
        <f t="shared" si="17"/>
        <v>1.451739215</v>
      </c>
      <c r="L54" s="171">
        <f t="shared" si="17"/>
        <v>1.413359922</v>
      </c>
      <c r="M54" s="171">
        <f t="shared" si="17"/>
        <v>1.397207062</v>
      </c>
      <c r="N54" s="171">
        <f t="shared" si="17"/>
        <v>1.345118686</v>
      </c>
      <c r="O54" s="171">
        <f t="shared" si="17"/>
        <v>1.344128675</v>
      </c>
      <c r="P54" s="171">
        <f t="shared" si="17"/>
        <v>1.334905577</v>
      </c>
      <c r="Q54" s="171">
        <f t="shared" si="17"/>
        <v>1.289537899</v>
      </c>
      <c r="R54" s="171">
        <f t="shared" si="17"/>
        <v>1.263581897</v>
      </c>
      <c r="S54" s="171">
        <f t="shared" si="17"/>
        <v>1.231576737</v>
      </c>
      <c r="T54" s="171">
        <f t="shared" si="17"/>
        <v>1.249386198</v>
      </c>
      <c r="U54" s="171">
        <f t="shared" si="17"/>
        <v>1.249124473</v>
      </c>
      <c r="V54" s="171">
        <f t="shared" si="17"/>
        <v>1.231149921</v>
      </c>
      <c r="W54" s="171">
        <f t="shared" si="17"/>
        <v>1.21377016</v>
      </c>
      <c r="X54" s="171">
        <f t="shared" si="17"/>
        <v>1.184397399</v>
      </c>
      <c r="Y54" s="171">
        <f t="shared" si="17"/>
        <v>1.170747579</v>
      </c>
      <c r="Z54" s="171">
        <f t="shared" si="17"/>
        <v>1.156116641</v>
      </c>
      <c r="AA54" s="171">
        <f t="shared" si="17"/>
        <v>1.139682879</v>
      </c>
      <c r="AB54" s="171">
        <f t="shared" si="17"/>
        <v>1.11405951</v>
      </c>
      <c r="AC54" s="171">
        <f t="shared" si="17"/>
        <v>1.076386</v>
      </c>
      <c r="AD54" s="171">
        <f t="shared" si="17"/>
        <v>1.033</v>
      </c>
      <c r="AE54" s="159">
        <v>1.0</v>
      </c>
      <c r="AF54" s="152"/>
      <c r="AG54" s="152"/>
    </row>
    <row r="55" hidden="1" outlineLevel="1">
      <c r="A55" s="159" t="s">
        <v>163</v>
      </c>
      <c r="B55" s="171">
        <f t="shared" ref="B55:AD55" si="18">C55*B51</f>
        <v>1.96161176</v>
      </c>
      <c r="C55" s="171">
        <f t="shared" si="18"/>
        <v>1.936176685</v>
      </c>
      <c r="D55" s="171">
        <f t="shared" si="18"/>
        <v>1.892009918</v>
      </c>
      <c r="E55" s="171">
        <f t="shared" si="18"/>
        <v>1.78333667</v>
      </c>
      <c r="F55" s="171">
        <f t="shared" si="18"/>
        <v>1.711080602</v>
      </c>
      <c r="G55" s="171">
        <f t="shared" si="18"/>
        <v>1.721316629</v>
      </c>
      <c r="H55" s="171">
        <f t="shared" si="18"/>
        <v>1.726993849</v>
      </c>
      <c r="I55" s="171">
        <f t="shared" si="18"/>
        <v>1.702597807</v>
      </c>
      <c r="J55" s="171">
        <f t="shared" si="18"/>
        <v>1.632925209</v>
      </c>
      <c r="K55" s="171">
        <f t="shared" si="18"/>
        <v>1.586769773</v>
      </c>
      <c r="L55" s="171">
        <f t="shared" si="18"/>
        <v>1.560974849</v>
      </c>
      <c r="M55" s="171">
        <f t="shared" si="18"/>
        <v>1.506689194</v>
      </c>
      <c r="N55" s="171">
        <f t="shared" si="18"/>
        <v>1.436220227</v>
      </c>
      <c r="O55" s="171">
        <f t="shared" si="18"/>
        <v>1.348139852</v>
      </c>
      <c r="P55" s="171">
        <f t="shared" si="18"/>
        <v>1.261670871</v>
      </c>
      <c r="Q55" s="171">
        <f t="shared" si="18"/>
        <v>1.194734029</v>
      </c>
      <c r="R55" s="171">
        <f t="shared" si="18"/>
        <v>1.163525233</v>
      </c>
      <c r="S55" s="171">
        <f t="shared" si="18"/>
        <v>1.222223355</v>
      </c>
      <c r="T55" s="171">
        <f t="shared" si="18"/>
        <v>1.195054653</v>
      </c>
      <c r="U55" s="171">
        <f t="shared" si="18"/>
        <v>1.174179697</v>
      </c>
      <c r="V55" s="171">
        <f t="shared" si="18"/>
        <v>1.183647101</v>
      </c>
      <c r="W55" s="171">
        <f t="shared" si="18"/>
        <v>1.189399702</v>
      </c>
      <c r="X55" s="171">
        <f t="shared" si="18"/>
        <v>1.157959732</v>
      </c>
      <c r="Y55" s="171">
        <f t="shared" si="18"/>
        <v>1.099580471</v>
      </c>
      <c r="Z55" s="171">
        <f t="shared" si="18"/>
        <v>1.073279445</v>
      </c>
      <c r="AA55" s="171">
        <f t="shared" si="18"/>
        <v>1.028512317</v>
      </c>
      <c r="AB55" s="171">
        <f t="shared" si="18"/>
        <v>0.998555648</v>
      </c>
      <c r="AC55" s="171">
        <f t="shared" si="18"/>
        <v>0.975152</v>
      </c>
      <c r="AD55" s="171">
        <f t="shared" si="18"/>
        <v>1.033</v>
      </c>
      <c r="AE55" s="159">
        <v>1.0</v>
      </c>
      <c r="AF55" s="152"/>
      <c r="AG55" s="152"/>
    </row>
    <row r="64">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row>
    <row r="67">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row>
    <row r="68">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row>
    <row r="69">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row>
    <row r="70">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row>
    <row r="7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row>
    <row r="72">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row>
    <row r="73">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row>
    <row r="74">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row>
    <row r="7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row>
    <row r="76">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row>
    <row r="77">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row>
    <row r="78">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row>
    <row r="79">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row>
    <row r="80">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row>
    <row r="81">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row>
    <row r="82">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row>
    <row r="83">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row>
    <row r="84">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row>
    <row r="8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row>
    <row r="86">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row>
    <row r="87">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row>
    <row r="88">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row>
    <row r="89">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row>
    <row r="90">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row>
    <row r="91">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row>
    <row r="92">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row>
    <row r="93">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row>
    <row r="94">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row>
    <row r="9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row>
    <row r="96">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row>
    <row r="97">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row>
    <row r="98">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row>
    <row r="99">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row>
    <row r="100">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row>
    <row r="101">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row>
    <row r="102">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row>
    <row r="103">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row>
    <row r="104">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row>
    <row r="10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row>
    <row r="106">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row>
    <row r="107">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row>
    <row r="108">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row>
    <row r="109">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row>
    <row r="110">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row>
    <row r="11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row>
    <row r="112">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row>
    <row r="113">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row>
    <row r="114">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row>
    <row r="11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row>
    <row r="116">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row>
    <row r="117">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row>
    <row r="118">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row>
    <row r="119">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row>
    <row r="120">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row>
    <row r="12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row>
    <row r="122">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row>
    <row r="123">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row>
    <row r="124">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row>
    <row r="1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row>
    <row r="126">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row>
    <row r="127">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row>
    <row r="128">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row>
    <row r="129">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row>
    <row r="130">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row>
    <row r="13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row>
    <row r="132">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row>
    <row r="133">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row>
    <row r="134">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row>
    <row r="13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row>
    <row r="136">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row>
    <row r="137">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row>
    <row r="138">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row>
    <row r="139">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row>
    <row r="140">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row>
    <row r="14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row>
    <row r="142">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row>
    <row r="143">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row>
    <row r="144">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row>
    <row r="14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row>
    <row r="146">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row>
    <row r="147">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row>
    <row r="148">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row>
    <row r="149">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row>
    <row r="150">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row>
    <row r="15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row>
    <row r="152">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row>
    <row r="153">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row>
    <row r="154">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row>
    <row r="15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row>
    <row r="156">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row>
    <row r="157">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row>
    <row r="158">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row>
    <row r="159">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row>
    <row r="160">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row>
    <row r="161">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row>
    <row r="162">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row>
    <row r="163">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row>
    <row r="164">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row>
    <row r="16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row>
    <row r="166">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row>
    <row r="167">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row>
    <row r="168">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row>
    <row r="169">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row>
    <row r="170">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row>
    <row r="171">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row>
    <row r="172">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row>
    <row r="173">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row>
    <row r="174">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row>
    <row r="17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row>
    <row r="176">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row>
    <row r="177">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row>
    <row r="178">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row>
    <row r="179">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row>
    <row r="180">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row>
    <row r="18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row>
    <row r="182">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row>
    <row r="183">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row>
    <row r="184">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row>
    <row r="18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row>
    <row r="186">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row>
    <row r="187">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row>
    <row r="188">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row>
    <row r="189">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row>
    <row r="190">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row>
    <row r="19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row>
    <row r="192">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row>
    <row r="193">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row>
    <row r="194">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row>
    <row r="19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row>
    <row r="196">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row>
    <row r="197">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row>
    <row r="198">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row>
    <row r="199">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row>
    <row r="20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row>
    <row r="202">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row>
    <row r="203">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row>
    <row r="204">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row>
    <row r="20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row>
    <row r="206">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row>
    <row r="207">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row>
    <row r="208">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row>
    <row r="209">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row>
    <row r="210">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row>
    <row r="21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row>
    <row r="212">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row>
    <row r="213">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row>
    <row r="214">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row>
    <row r="21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row>
    <row r="216">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row>
    <row r="217">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row>
    <row r="218">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row>
    <row r="219">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row>
    <row r="220">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row>
    <row r="22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row>
    <row r="222">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row>
    <row r="223">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row>
    <row r="224">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row>
    <row r="2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row>
    <row r="226">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row>
    <row r="227">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row>
    <row r="228">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row>
    <row r="229">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row>
    <row r="230">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row>
    <row r="23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row>
    <row r="232">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row>
    <row r="233">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row>
    <row r="234">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row>
    <row r="23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row>
    <row r="236">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row>
    <row r="237">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row>
    <row r="238">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row>
    <row r="239">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row>
    <row r="240">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row>
    <row r="24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row>
    <row r="242">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row>
    <row r="243">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row>
    <row r="244">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row>
    <row r="24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row>
    <row r="246">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row>
    <row r="247">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row>
    <row r="248">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row>
    <row r="249">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row>
    <row r="250">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row>
    <row r="25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row>
    <row r="252">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row>
    <row r="253">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row>
    <row r="254">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row>
    <row r="25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row>
    <row r="256">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row>
    <row r="257">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row>
    <row r="258">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row>
    <row r="259">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row>
    <row r="260">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row>
    <row r="26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row>
    <row r="262">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row>
    <row r="263">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row>
    <row r="264">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row>
    <row r="26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row>
    <row r="266">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row>
    <row r="267">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row>
    <row r="268">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row>
    <row r="269">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row>
    <row r="270">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row>
    <row r="27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row>
    <row r="272">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row>
    <row r="273">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row>
    <row r="274">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row>
    <row r="27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row>
    <row r="276">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row>
    <row r="277">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row>
    <row r="278">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row>
    <row r="279">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row>
    <row r="280">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row>
    <row r="28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row>
    <row r="282">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row>
    <row r="283">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row>
    <row r="284">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row>
    <row r="28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row>
    <row r="286">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row>
    <row r="287">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row>
    <row r="288">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row>
    <row r="289">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row>
    <row r="290">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row>
    <row r="29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row>
    <row r="292">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row>
    <row r="293">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row>
    <row r="294">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row>
    <row r="29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row>
    <row r="296">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row>
    <row r="297">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row>
    <row r="298">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row>
    <row r="299">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row>
    <row r="300">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row>
    <row r="30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row>
    <row r="302">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row>
    <row r="303">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row>
    <row r="304">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row>
    <row r="30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row>
    <row r="306">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row>
    <row r="307">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row>
    <row r="308">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row>
    <row r="309">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row>
    <row r="310">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row>
    <row r="31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row>
    <row r="312">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row>
    <row r="313">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row>
    <row r="314">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row>
    <row r="31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row>
    <row r="316">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row>
    <row r="317">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row>
    <row r="318">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row>
    <row r="319">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row>
    <row r="320">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row>
    <row r="32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row>
    <row r="322">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row>
    <row r="323">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row>
    <row r="324">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row>
    <row r="32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row>
    <row r="326">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row>
    <row r="327">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row>
    <row r="328">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row>
    <row r="329">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row>
    <row r="330">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row>
    <row r="33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row>
    <row r="332">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row>
    <row r="333">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row>
    <row r="334">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row>
    <row r="33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row>
    <row r="336">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row>
    <row r="337">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row>
    <row r="338">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row>
    <row r="339">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row>
    <row r="340">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row>
    <row r="34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row>
    <row r="342">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row>
    <row r="343">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row>
    <row r="344">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row>
    <row r="34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row>
    <row r="346">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row>
    <row r="347">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row>
    <row r="348">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row>
    <row r="349">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row>
    <row r="350">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row>
    <row r="35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row>
    <row r="352">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row>
    <row r="353">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row>
    <row r="354">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row>
    <row r="35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row>
    <row r="356">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row>
    <row r="357">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row>
    <row r="358">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row>
    <row r="359">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row>
    <row r="360">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row>
    <row r="36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row>
    <row r="362">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row>
    <row r="363">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row>
    <row r="364">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row>
    <row r="36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row>
    <row r="366">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row>
    <row r="36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row>
    <row r="368">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row>
    <row r="369">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row>
    <row r="370">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row>
    <row r="37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row>
    <row r="372">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row>
    <row r="373">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row>
    <row r="374">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row>
    <row r="37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row>
    <row r="376">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row>
    <row r="377">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row>
    <row r="378">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row>
    <row r="379">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row>
    <row r="380">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row>
    <row r="38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row>
    <row r="382">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row>
    <row r="383">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row>
    <row r="384">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row>
    <row r="38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row>
    <row r="386">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row>
    <row r="387">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row>
    <row r="388">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row>
    <row r="389">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row>
    <row r="390">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row>
    <row r="39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row>
    <row r="392">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row>
    <row r="393">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row>
    <row r="394">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row>
    <row r="39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row>
    <row r="396">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row>
    <row r="397">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row>
    <row r="398">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row>
    <row r="399">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row>
    <row r="400">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row>
    <row r="40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row>
    <row r="402">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row>
    <row r="403">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row>
    <row r="404">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row>
    <row r="40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row>
    <row r="406">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row>
    <row r="407">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row>
    <row r="408">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row>
    <row r="409">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row>
    <row r="410">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row>
    <row r="41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row>
    <row r="412">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row>
    <row r="413">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row>
    <row r="414">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row>
    <row r="41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row>
    <row r="416">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row>
    <row r="417">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row>
    <row r="418">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row>
    <row r="419">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row>
    <row r="420">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row>
    <row r="42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row>
    <row r="422">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row>
    <row r="423">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row>
    <row r="424">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row>
    <row r="42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row>
    <row r="426">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row>
    <row r="427">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row>
    <row r="428">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row>
    <row r="429">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row>
    <row r="430">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row>
    <row r="43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row>
    <row r="432">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row>
    <row r="433">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row>
    <row r="434">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row>
    <row r="43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row>
    <row r="436">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row>
    <row r="437">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row>
    <row r="438">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row>
    <row r="439">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row>
    <row r="440">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row>
    <row r="44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row>
    <row r="442">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row>
    <row r="443">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row>
    <row r="444">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row>
    <row r="44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row>
    <row r="446">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row>
    <row r="447">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row>
    <row r="448">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row>
    <row r="449">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row>
    <row r="450">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row>
    <row r="45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row>
    <row r="452">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row>
    <row r="453">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row>
    <row r="454">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row>
    <row r="45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row>
    <row r="456">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row>
    <row r="457">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row>
    <row r="458">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row>
    <row r="459">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row>
    <row r="460">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row>
    <row r="46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row>
    <row r="462">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row>
    <row r="463">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row>
    <row r="464">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row>
    <row r="46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row>
    <row r="466">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row>
    <row r="467">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row>
    <row r="468">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row>
    <row r="469">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row>
    <row r="470">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row>
    <row r="47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row>
    <row r="472">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row>
    <row r="473">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row>
    <row r="474">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row>
    <row r="47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row>
    <row r="476">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row>
    <row r="477">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row>
    <row r="478">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row>
    <row r="479">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row>
    <row r="480">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row>
    <row r="48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row>
    <row r="482">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row>
    <row r="483">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row>
    <row r="484">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row>
    <row r="48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row>
    <row r="486">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row>
    <row r="487">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row>
    <row r="488">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row>
    <row r="489">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row>
    <row r="490">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row>
    <row r="49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row>
    <row r="492">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row>
    <row r="493">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row>
    <row r="494">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row>
    <row r="49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row>
    <row r="496">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row>
    <row r="497">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row>
    <row r="498">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row>
    <row r="499">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row>
    <row r="500">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row>
    <row r="50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row>
    <row r="502">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row>
    <row r="503">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row>
    <row r="504">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row>
    <row r="50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row>
    <row r="506">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row>
    <row r="507">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row>
    <row r="508">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row>
    <row r="509">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row>
    <row r="510">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row>
    <row r="51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row>
    <row r="512">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row>
    <row r="513">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row>
    <row r="514">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row>
    <row r="51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row>
    <row r="516">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row>
    <row r="517">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row>
    <row r="518">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row>
    <row r="519">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row>
    <row r="520">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row>
    <row r="52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row>
    <row r="522">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row>
    <row r="523">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row>
    <row r="524">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row>
    <row r="52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row>
    <row r="526">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row>
    <row r="527">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row>
    <row r="528">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row>
    <row r="529">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row>
    <row r="530">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row>
    <row r="53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row>
    <row r="532">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row>
    <row r="533">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row>
    <row r="534">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row>
    <row r="53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row>
    <row r="536">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row>
    <row r="537">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row>
    <row r="538">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row>
    <row r="539">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row>
    <row r="540">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row>
    <row r="54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row>
    <row r="542">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row>
    <row r="543">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row>
    <row r="544">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row>
    <row r="54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row>
    <row r="546">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row>
    <row r="547">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row>
    <row r="548">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row>
    <row r="549">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row>
    <row r="550">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row>
    <row r="55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row>
    <row r="552">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row>
    <row r="553">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row>
    <row r="554">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row>
    <row r="55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row>
    <row r="556">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row>
    <row r="557">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row>
    <row r="558">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row>
    <row r="559">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row>
    <row r="560">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row>
    <row r="56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row>
    <row r="562">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row>
    <row r="563">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row>
    <row r="564">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row>
    <row r="56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row>
    <row r="566">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row>
    <row r="567">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row>
    <row r="568">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row>
    <row r="569">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row>
    <row r="570">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row>
    <row r="57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row>
    <row r="572">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row>
    <row r="573">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row>
    <row r="574">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row>
    <row r="57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row>
    <row r="576">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row>
    <row r="577">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row>
    <row r="578">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row>
    <row r="579">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row>
    <row r="580">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row>
    <row r="58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row>
    <row r="582">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row>
    <row r="583">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row>
    <row r="584">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row>
    <row r="58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row>
    <row r="586">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row>
    <row r="587">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row>
    <row r="588">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row>
    <row r="589">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row>
    <row r="590">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row>
    <row r="59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row>
    <row r="592">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row>
    <row r="593">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row>
    <row r="594">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row>
    <row r="59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row>
    <row r="596">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row>
    <row r="597">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row>
    <row r="598">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row>
    <row r="599">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row>
    <row r="600">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row>
    <row r="60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row>
    <row r="602">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row>
    <row r="603">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row>
    <row r="604">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row>
    <row r="60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row>
    <row r="606">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row>
    <row r="607">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row>
    <row r="608">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row>
    <row r="609">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row>
    <row r="610">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row>
    <row r="61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row>
    <row r="612">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row>
    <row r="613">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row>
    <row r="614">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row>
    <row r="61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row>
    <row r="616">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row>
    <row r="617">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row>
    <row r="618">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row>
    <row r="619">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row>
    <row r="620">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row>
    <row r="62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row>
    <row r="622">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row>
    <row r="623">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row>
    <row r="624">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row>
    <row r="62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row>
    <row r="626">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row>
    <row r="627">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row>
    <row r="628">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row>
    <row r="629">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row>
    <row r="630">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row>
    <row r="63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row>
    <row r="632">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row>
    <row r="633">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row>
    <row r="634">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row>
    <row r="63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row>
    <row r="636">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row>
    <row r="637">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row>
    <row r="638">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row>
    <row r="639">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row>
    <row r="640">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row>
    <row r="64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row>
    <row r="642">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row>
    <row r="643">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row>
    <row r="644">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row>
    <row r="64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row>
    <row r="646">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row>
    <row r="647">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row>
    <row r="648">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row>
    <row r="649">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row>
    <row r="650">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row>
    <row r="65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row>
    <row r="652">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row>
    <row r="653">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row>
    <row r="654">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row>
    <row r="65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row>
    <row r="656">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row>
    <row r="657">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row>
    <row r="658">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row>
    <row r="659">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row>
    <row r="660">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row>
    <row r="66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row>
    <row r="662">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row>
    <row r="663">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row>
    <row r="664">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row>
    <row r="66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row>
    <row r="666">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row>
    <row r="667">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row>
    <row r="668">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row>
    <row r="669">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row>
    <row r="670">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row>
    <row r="67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row>
    <row r="672">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row>
    <row r="673">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row>
    <row r="674">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row>
    <row r="67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row>
    <row r="676">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row>
    <row r="677">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row>
    <row r="678">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row>
    <row r="679">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row>
    <row r="680">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row>
    <row r="68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row>
    <row r="682">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row>
    <row r="683">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row>
    <row r="684">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row>
    <row r="68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row>
    <row r="686">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row>
    <row r="687">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row>
    <row r="688">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row>
    <row r="689">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row>
    <row r="690">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row>
    <row r="69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row>
    <row r="692">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row>
    <row r="693">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row>
    <row r="694">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row>
    <row r="69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row>
    <row r="696">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row>
    <row r="697">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row>
    <row r="698">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row>
    <row r="699">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row>
    <row r="700">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row>
    <row r="70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row>
    <row r="702">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row>
    <row r="703">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row>
    <row r="704">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row>
    <row r="70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row>
    <row r="706">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row>
    <row r="707">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row>
    <row r="708">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row>
    <row r="709">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row>
    <row r="710">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row>
    <row r="71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row>
    <row r="712">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row>
    <row r="713">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row>
    <row r="714">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row>
    <row r="71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row>
    <row r="716">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row>
    <row r="717">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row>
    <row r="718">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row>
    <row r="719">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row>
    <row r="720">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row>
    <row r="72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row>
    <row r="722">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row>
    <row r="723">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row>
    <row r="724">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row>
    <row r="72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row>
    <row r="726">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row>
    <row r="727">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row>
    <row r="728">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row>
    <row r="729">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row>
    <row r="730">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row>
    <row r="73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row>
    <row r="732">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row>
    <row r="733">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row>
    <row r="734">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row>
    <row r="73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row>
    <row r="736">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row>
    <row r="737">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row>
    <row r="738">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row>
    <row r="739">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row>
    <row r="740">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row>
    <row r="74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row>
    <row r="742">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row>
    <row r="743">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row>
    <row r="744">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row>
    <row r="74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row>
    <row r="746">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row>
    <row r="747">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row>
    <row r="748">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row>
    <row r="749">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row>
    <row r="750">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row>
    <row r="75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row>
    <row r="752">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row>
    <row r="753">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row>
    <row r="754">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row>
    <row r="75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row>
    <row r="756">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row>
    <row r="757">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row>
    <row r="758">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row>
    <row r="759">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row>
    <row r="760">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row>
    <row r="76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row>
    <row r="762">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row>
    <row r="763">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row>
    <row r="764">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row>
    <row r="76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row>
    <row r="766">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row>
    <row r="767">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row>
    <row r="768">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row>
    <row r="769">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row>
    <row r="770">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row>
    <row r="77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row>
    <row r="772">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row>
    <row r="773">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row>
    <row r="774">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row>
    <row r="77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row>
    <row r="776">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row>
    <row r="777">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row>
    <row r="778">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row>
    <row r="779">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row>
    <row r="780">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row>
    <row r="78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row>
    <row r="782">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row>
    <row r="783">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row>
    <row r="784">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row>
    <row r="78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row>
    <row r="786">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row>
    <row r="787">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row>
    <row r="788">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row>
    <row r="789">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row>
    <row r="790">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row>
    <row r="79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row>
    <row r="792">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row>
    <row r="793">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row>
    <row r="794">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row>
    <row r="79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row>
    <row r="796">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row>
    <row r="797">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row>
    <row r="798">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row>
    <row r="799">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row>
    <row r="800">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row>
    <row r="80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row>
    <row r="802">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row>
    <row r="803">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row>
    <row r="804">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row>
    <row r="80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row>
    <row r="806">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row>
    <row r="807">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row>
    <row r="808">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row>
    <row r="809">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row>
    <row r="810">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row>
    <row r="81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row>
    <row r="812">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row>
    <row r="813">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row>
    <row r="814">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row>
    <row r="81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row>
    <row r="816">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row>
    <row r="817">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row>
    <row r="818">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row>
    <row r="819">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row>
    <row r="820">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row>
    <row r="82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row>
    <row r="822">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row>
    <row r="823">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row>
    <row r="824">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row>
    <row r="82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row>
    <row r="826">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row>
    <row r="827">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row>
    <row r="828">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row>
    <row r="829">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row>
    <row r="830">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row>
    <row r="83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row>
    <row r="832">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row>
    <row r="833">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row>
    <row r="834">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row>
    <row r="83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row>
    <row r="836">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row>
    <row r="837">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row>
    <row r="838">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row>
    <row r="839">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row>
    <row r="840">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row>
    <row r="84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row>
    <row r="842">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row>
    <row r="843">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row>
    <row r="844">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row>
    <row r="84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row>
    <row r="846">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row>
    <row r="847">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row>
    <row r="848">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row>
    <row r="849">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row>
    <row r="850">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row>
    <row r="85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row>
    <row r="852">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row>
    <row r="853">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row>
    <row r="854">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row>
    <row r="85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row>
    <row r="856">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row>
    <row r="857">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row>
    <row r="858">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row>
    <row r="859">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row>
    <row r="860">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row>
    <row r="86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row>
    <row r="862">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row>
    <row r="863">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row>
    <row r="864">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row>
    <row r="86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row>
    <row r="866">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row>
    <row r="867">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row>
    <row r="868">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row>
    <row r="869">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row>
    <row r="870">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row>
    <row r="87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row>
    <row r="872">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row>
    <row r="873">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row>
    <row r="874">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row>
    <row r="87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row>
    <row r="876">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row>
    <row r="877">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row>
    <row r="878">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row>
    <row r="879">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row>
    <row r="880">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row>
    <row r="88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row>
    <row r="882">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row>
    <row r="883">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row>
    <row r="884">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row>
    <row r="88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row>
    <row r="886">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row>
    <row r="887">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row>
    <row r="888">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row>
    <row r="889">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row>
    <row r="890">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row>
    <row r="89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row>
    <row r="892">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row>
    <row r="893">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row>
    <row r="894">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row>
    <row r="89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row>
    <row r="896">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row>
    <row r="897">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row>
    <row r="898">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row>
    <row r="899">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row>
    <row r="900">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row>
    <row r="90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row>
    <row r="902">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row>
    <row r="903">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row>
    <row r="904">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row>
    <row r="90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row>
    <row r="906">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row>
    <row r="907">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row>
    <row r="908">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row>
    <row r="909">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row>
    <row r="910">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row>
    <row r="91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row>
    <row r="912">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row>
    <row r="913">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row>
    <row r="914">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row>
    <row r="91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row>
    <row r="916">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row>
    <row r="917">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row>
    <row r="918">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row>
    <row r="919">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row>
    <row r="920">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row>
    <row r="92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row>
    <row r="922">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row>
    <row r="923">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row>
    <row r="924">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row>
    <row r="92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row>
    <row r="926">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row>
    <row r="927">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row>
    <row r="928">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row>
    <row r="929">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row>
    <row r="930">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row>
    <row r="93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row>
    <row r="932">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row>
    <row r="933">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row>
    <row r="934">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row>
    <row r="93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row>
    <row r="936">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row>
    <row r="937">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row>
    <row r="938">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row>
    <row r="939">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row>
    <row r="940">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row>
    <row r="94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row>
    <row r="942">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row>
    <row r="943">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row>
    <row r="944">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row>
    <row r="94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row>
    <row r="946">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row>
    <row r="947">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row>
    <row r="948">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row>
    <row r="949">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row>
    <row r="950">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row>
    <row r="95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row>
    <row r="952">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row>
    <row r="953">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row>
    <row r="954">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row>
    <row r="95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row>
    <row r="956">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row>
    <row r="957">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row>
    <row r="958">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row>
    <row r="959">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row>
    <row r="960">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row>
    <row r="96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row>
    <row r="962">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row>
    <row r="963">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row>
    <row r="964">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row>
    <row r="96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row>
    <row r="966">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row>
    <row r="967">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row>
    <row r="968">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row>
    <row r="969">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row>
    <row r="970">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row>
    <row r="97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row>
    <row r="972">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row>
    <row r="973">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row>
    <row r="974">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row>
    <row r="97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row>
    <row r="976">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row>
    <row r="977">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row>
    <row r="978">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row>
    <row r="979">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row>
    <row r="980">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row>
    <row r="98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row>
    <row r="982">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row>
    <row r="983">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row>
    <row r="984">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row>
    <row r="98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row>
    <row r="986">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row>
    <row r="987">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row>
    <row r="988">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row>
    <row r="989">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row>
    <row r="990">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row>
    <row r="99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row>
    <row r="992">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row>
    <row r="993">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row>
    <row r="994">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row>
    <row r="99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row>
    <row r="996">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row>
    <row r="997">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row>
    <row r="998">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row>
    <row r="999">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row>
    <row r="1000">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row>
    <row r="1001">
      <c r="A1001" s="152"/>
      <c r="B1001" s="152"/>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row>
    <row r="1002">
      <c r="A1002" s="152"/>
      <c r="B1002" s="152"/>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row>
    <row r="1003">
      <c r="A1003" s="152"/>
      <c r="B1003" s="152"/>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row>
    <row r="1004">
      <c r="A1004" s="152"/>
      <c r="B1004" s="152"/>
      <c r="C1004" s="152"/>
      <c r="D1004" s="152"/>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row>
    <row r="1005">
      <c r="A1005" s="152"/>
      <c r="B1005" s="152"/>
      <c r="C1005" s="152"/>
      <c r="D1005" s="152"/>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row>
    <row r="1006">
      <c r="A1006" s="152"/>
      <c r="B1006" s="152"/>
      <c r="C1006" s="152"/>
      <c r="D1006" s="152"/>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row>
    <row r="1007">
      <c r="A1007" s="152"/>
      <c r="B1007" s="152"/>
      <c r="C1007" s="152"/>
      <c r="D1007" s="152"/>
      <c r="E1007" s="152"/>
      <c r="F1007" s="152"/>
      <c r="G1007" s="152"/>
      <c r="H1007" s="152"/>
      <c r="I1007" s="152"/>
      <c r="J1007" s="152"/>
      <c r="K1007" s="152"/>
      <c r="L1007" s="152"/>
      <c r="M1007" s="152"/>
      <c r="N1007" s="152"/>
      <c r="O1007" s="152"/>
      <c r="P1007" s="152"/>
      <c r="Q1007" s="152"/>
      <c r="R1007" s="152"/>
      <c r="S1007" s="152"/>
      <c r="T1007" s="152"/>
      <c r="U1007" s="152"/>
      <c r="V1007" s="152"/>
      <c r="W1007" s="152"/>
      <c r="X1007" s="152"/>
      <c r="Y1007" s="152"/>
      <c r="Z1007" s="152"/>
      <c r="AA1007" s="152"/>
      <c r="AB1007" s="152"/>
      <c r="AC1007" s="152"/>
      <c r="AD1007" s="152"/>
      <c r="AE1007" s="152"/>
      <c r="AF1007" s="152"/>
      <c r="AG1007" s="152"/>
    </row>
    <row r="1008">
      <c r="A1008" s="152"/>
      <c r="B1008" s="152"/>
      <c r="C1008" s="152"/>
      <c r="D1008" s="152"/>
      <c r="E1008" s="152"/>
      <c r="F1008" s="152"/>
      <c r="G1008" s="152"/>
      <c r="H1008" s="152"/>
      <c r="I1008" s="152"/>
      <c r="J1008" s="152"/>
      <c r="K1008" s="152"/>
      <c r="L1008" s="152"/>
      <c r="M1008" s="152"/>
      <c r="N1008" s="152"/>
      <c r="O1008" s="152"/>
      <c r="P1008" s="152"/>
      <c r="Q1008" s="152"/>
      <c r="R1008" s="152"/>
      <c r="S1008" s="152"/>
      <c r="T1008" s="152"/>
      <c r="U1008" s="152"/>
      <c r="V1008" s="152"/>
      <c r="W1008" s="152"/>
      <c r="X1008" s="152"/>
      <c r="Y1008" s="152"/>
      <c r="Z1008" s="152"/>
      <c r="AA1008" s="152"/>
      <c r="AB1008" s="152"/>
      <c r="AC1008" s="152"/>
      <c r="AD1008" s="152"/>
      <c r="AE1008" s="152"/>
      <c r="AF1008" s="152"/>
      <c r="AG1008" s="152"/>
    </row>
    <row r="1009">
      <c r="A1009" s="152"/>
      <c r="B1009" s="152"/>
      <c r="C1009" s="152"/>
      <c r="D1009" s="152"/>
      <c r="E1009" s="152"/>
      <c r="F1009" s="152"/>
      <c r="G1009" s="152"/>
      <c r="H1009" s="152"/>
      <c r="I1009" s="152"/>
      <c r="J1009" s="152"/>
      <c r="K1009" s="152"/>
      <c r="L1009" s="152"/>
      <c r="M1009" s="152"/>
      <c r="N1009" s="152"/>
      <c r="O1009" s="152"/>
      <c r="P1009" s="152"/>
      <c r="Q1009" s="152"/>
      <c r="R1009" s="152"/>
      <c r="S1009" s="152"/>
      <c r="T1009" s="152"/>
      <c r="U1009" s="152"/>
      <c r="V1009" s="152"/>
      <c r="W1009" s="152"/>
      <c r="X1009" s="152"/>
      <c r="Y1009" s="152"/>
      <c r="Z1009" s="152"/>
      <c r="AA1009" s="152"/>
      <c r="AB1009" s="152"/>
      <c r="AC1009" s="152"/>
      <c r="AD1009" s="152"/>
      <c r="AE1009" s="152"/>
      <c r="AF1009" s="152"/>
      <c r="AG1009" s="152"/>
    </row>
    <row r="1010">
      <c r="A1010" s="152"/>
      <c r="B1010" s="152"/>
      <c r="C1010" s="152"/>
      <c r="D1010" s="152"/>
      <c r="E1010" s="152"/>
      <c r="F1010" s="152"/>
      <c r="G1010" s="152"/>
      <c r="H1010" s="152"/>
      <c r="I1010" s="152"/>
      <c r="J1010" s="152"/>
      <c r="K1010" s="152"/>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c r="AF1010" s="152"/>
      <c r="AG1010" s="152"/>
    </row>
    <row r="1011">
      <c r="A1011" s="152"/>
      <c r="B1011" s="152"/>
      <c r="C1011" s="152"/>
      <c r="D1011" s="152"/>
      <c r="E1011" s="152"/>
      <c r="F1011" s="152"/>
      <c r="G1011" s="152"/>
      <c r="H1011" s="152"/>
      <c r="I1011" s="152"/>
      <c r="J1011" s="152"/>
      <c r="K1011" s="152"/>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c r="AF1011" s="152"/>
      <c r="AG1011" s="152"/>
    </row>
    <row r="1012">
      <c r="A1012" s="152"/>
      <c r="B1012" s="152"/>
      <c r="C1012" s="152"/>
      <c r="D1012" s="152"/>
      <c r="E1012" s="152"/>
      <c r="F1012" s="152"/>
      <c r="G1012" s="152"/>
      <c r="H1012" s="152"/>
      <c r="I1012" s="152"/>
      <c r="J1012" s="152"/>
      <c r="K1012" s="152"/>
      <c r="L1012" s="152"/>
      <c r="M1012" s="152"/>
      <c r="N1012" s="152"/>
      <c r="O1012" s="152"/>
      <c r="P1012" s="152"/>
      <c r="Q1012" s="152"/>
      <c r="R1012" s="152"/>
      <c r="S1012" s="152"/>
      <c r="T1012" s="152"/>
      <c r="U1012" s="152"/>
      <c r="V1012" s="152"/>
      <c r="W1012" s="152"/>
      <c r="X1012" s="152"/>
      <c r="Y1012" s="152"/>
      <c r="Z1012" s="152"/>
      <c r="AA1012" s="152"/>
      <c r="AB1012" s="152"/>
      <c r="AC1012" s="152"/>
      <c r="AD1012" s="152"/>
      <c r="AE1012" s="152"/>
      <c r="AF1012" s="152"/>
      <c r="AG1012" s="152"/>
    </row>
    <row r="1013">
      <c r="A1013" s="152"/>
      <c r="B1013" s="152"/>
      <c r="C1013" s="152"/>
      <c r="D1013" s="152"/>
      <c r="E1013" s="152"/>
      <c r="F1013" s="152"/>
      <c r="G1013" s="152"/>
      <c r="H1013" s="152"/>
      <c r="I1013" s="152"/>
      <c r="J1013" s="152"/>
      <c r="K1013" s="152"/>
      <c r="L1013" s="152"/>
      <c r="M1013" s="152"/>
      <c r="N1013" s="152"/>
      <c r="O1013" s="152"/>
      <c r="P1013" s="152"/>
      <c r="Q1013" s="152"/>
      <c r="R1013" s="152"/>
      <c r="S1013" s="152"/>
      <c r="T1013" s="152"/>
      <c r="U1013" s="152"/>
      <c r="V1013" s="152"/>
      <c r="W1013" s="152"/>
      <c r="X1013" s="152"/>
      <c r="Y1013" s="152"/>
      <c r="Z1013" s="152"/>
      <c r="AA1013" s="152"/>
      <c r="AB1013" s="152"/>
      <c r="AC1013" s="152"/>
      <c r="AD1013" s="152"/>
      <c r="AE1013" s="152"/>
      <c r="AF1013" s="152"/>
      <c r="AG1013" s="152"/>
    </row>
    <row r="1014">
      <c r="A1014" s="152"/>
      <c r="B1014" s="152"/>
      <c r="C1014" s="152"/>
      <c r="D1014" s="152"/>
      <c r="E1014" s="152"/>
      <c r="F1014" s="152"/>
      <c r="G1014" s="152"/>
      <c r="H1014" s="152"/>
      <c r="I1014" s="152"/>
      <c r="J1014" s="152"/>
      <c r="K1014" s="152"/>
      <c r="L1014" s="152"/>
      <c r="M1014" s="152"/>
      <c r="N1014" s="152"/>
      <c r="O1014" s="152"/>
      <c r="P1014" s="152"/>
      <c r="Q1014" s="152"/>
      <c r="R1014" s="152"/>
      <c r="S1014" s="152"/>
      <c r="T1014" s="152"/>
      <c r="U1014" s="152"/>
      <c r="V1014" s="152"/>
      <c r="W1014" s="152"/>
      <c r="X1014" s="152"/>
      <c r="Y1014" s="152"/>
      <c r="Z1014" s="152"/>
      <c r="AA1014" s="152"/>
      <c r="AB1014" s="152"/>
      <c r="AC1014" s="152"/>
      <c r="AD1014" s="152"/>
      <c r="AE1014" s="152"/>
      <c r="AF1014" s="152"/>
      <c r="AG1014" s="152"/>
    </row>
    <row r="1015">
      <c r="A1015" s="152"/>
      <c r="B1015" s="152"/>
      <c r="C1015" s="152"/>
      <c r="D1015" s="152"/>
      <c r="E1015" s="152"/>
      <c r="F1015" s="152"/>
      <c r="G1015" s="152"/>
      <c r="H1015" s="152"/>
      <c r="I1015" s="152"/>
      <c r="J1015" s="152"/>
      <c r="K1015" s="152"/>
      <c r="L1015" s="152"/>
      <c r="M1015" s="152"/>
      <c r="N1015" s="152"/>
      <c r="O1015" s="152"/>
      <c r="P1015" s="152"/>
      <c r="Q1015" s="152"/>
      <c r="R1015" s="152"/>
      <c r="S1015" s="152"/>
      <c r="T1015" s="152"/>
      <c r="U1015" s="152"/>
      <c r="V1015" s="152"/>
      <c r="W1015" s="152"/>
      <c r="X1015" s="152"/>
      <c r="Y1015" s="152"/>
      <c r="Z1015" s="152"/>
      <c r="AA1015" s="152"/>
      <c r="AB1015" s="152"/>
      <c r="AC1015" s="152"/>
      <c r="AD1015" s="152"/>
      <c r="AE1015" s="152"/>
      <c r="AF1015" s="152"/>
      <c r="AG1015" s="152"/>
    </row>
    <row r="1016">
      <c r="A1016" s="152"/>
      <c r="B1016" s="152"/>
      <c r="C1016" s="152"/>
      <c r="D1016" s="152"/>
      <c r="E1016" s="152"/>
      <c r="F1016" s="152"/>
      <c r="G1016" s="152"/>
      <c r="H1016" s="152"/>
      <c r="I1016" s="152"/>
      <c r="J1016" s="152"/>
      <c r="K1016" s="152"/>
      <c r="L1016" s="152"/>
      <c r="M1016" s="152"/>
      <c r="N1016" s="152"/>
      <c r="O1016" s="152"/>
      <c r="P1016" s="152"/>
      <c r="Q1016" s="152"/>
      <c r="R1016" s="152"/>
      <c r="S1016" s="152"/>
      <c r="T1016" s="152"/>
      <c r="U1016" s="152"/>
      <c r="V1016" s="152"/>
      <c r="W1016" s="152"/>
      <c r="X1016" s="152"/>
      <c r="Y1016" s="152"/>
      <c r="Z1016" s="152"/>
      <c r="AA1016" s="152"/>
      <c r="AB1016" s="152"/>
      <c r="AC1016" s="152"/>
      <c r="AD1016" s="152"/>
      <c r="AE1016" s="152"/>
      <c r="AF1016" s="152"/>
      <c r="AG1016" s="152"/>
    </row>
    <row r="1017">
      <c r="A1017" s="152"/>
      <c r="B1017" s="152"/>
      <c r="C1017" s="152"/>
      <c r="D1017" s="152"/>
      <c r="E1017" s="152"/>
      <c r="F1017" s="152"/>
      <c r="G1017" s="152"/>
      <c r="H1017" s="152"/>
      <c r="I1017" s="152"/>
      <c r="J1017" s="152"/>
      <c r="K1017" s="152"/>
      <c r="L1017" s="152"/>
      <c r="M1017" s="152"/>
      <c r="N1017" s="152"/>
      <c r="O1017" s="152"/>
      <c r="P1017" s="152"/>
      <c r="Q1017" s="152"/>
      <c r="R1017" s="152"/>
      <c r="S1017" s="152"/>
      <c r="T1017" s="152"/>
      <c r="U1017" s="152"/>
      <c r="V1017" s="152"/>
      <c r="W1017" s="152"/>
      <c r="X1017" s="152"/>
      <c r="Y1017" s="152"/>
      <c r="Z1017" s="152"/>
      <c r="AA1017" s="152"/>
      <c r="AB1017" s="152"/>
      <c r="AC1017" s="152"/>
      <c r="AD1017" s="152"/>
      <c r="AE1017" s="152"/>
      <c r="AF1017" s="152"/>
      <c r="AG1017" s="152"/>
    </row>
    <row r="1018">
      <c r="A1018" s="152"/>
      <c r="B1018" s="152"/>
      <c r="C1018" s="152"/>
      <c r="D1018" s="152"/>
      <c r="E1018" s="152"/>
      <c r="F1018" s="152"/>
      <c r="G1018" s="152"/>
      <c r="H1018" s="152"/>
      <c r="I1018" s="152"/>
      <c r="J1018" s="152"/>
      <c r="K1018" s="152"/>
      <c r="L1018" s="152"/>
      <c r="M1018" s="152"/>
      <c r="N1018" s="152"/>
      <c r="O1018" s="152"/>
      <c r="P1018" s="152"/>
      <c r="Q1018" s="152"/>
      <c r="R1018" s="152"/>
      <c r="S1018" s="152"/>
      <c r="T1018" s="152"/>
      <c r="U1018" s="152"/>
      <c r="V1018" s="152"/>
      <c r="W1018" s="152"/>
      <c r="X1018" s="152"/>
      <c r="Y1018" s="152"/>
      <c r="Z1018" s="152"/>
      <c r="AA1018" s="152"/>
      <c r="AB1018" s="152"/>
      <c r="AC1018" s="152"/>
      <c r="AD1018" s="152"/>
      <c r="AE1018" s="152"/>
      <c r="AF1018" s="152"/>
      <c r="AG1018" s="152"/>
    </row>
    <row r="1019">
      <c r="A1019" s="152"/>
      <c r="B1019" s="152"/>
      <c r="C1019" s="152"/>
      <c r="D1019" s="152"/>
      <c r="E1019" s="152"/>
      <c r="F1019" s="152"/>
      <c r="G1019" s="152"/>
      <c r="H1019" s="152"/>
      <c r="I1019" s="152"/>
      <c r="J1019" s="152"/>
      <c r="K1019" s="152"/>
      <c r="L1019" s="152"/>
      <c r="M1019" s="152"/>
      <c r="N1019" s="152"/>
      <c r="O1019" s="152"/>
      <c r="P1019" s="152"/>
      <c r="Q1019" s="152"/>
      <c r="R1019" s="152"/>
      <c r="S1019" s="152"/>
      <c r="T1019" s="152"/>
      <c r="U1019" s="152"/>
      <c r="V1019" s="152"/>
      <c r="W1019" s="152"/>
      <c r="X1019" s="152"/>
      <c r="Y1019" s="152"/>
      <c r="Z1019" s="152"/>
      <c r="AA1019" s="152"/>
      <c r="AB1019" s="152"/>
      <c r="AC1019" s="152"/>
      <c r="AD1019" s="152"/>
      <c r="AE1019" s="152"/>
      <c r="AF1019" s="152"/>
      <c r="AG1019" s="152"/>
    </row>
    <row r="1020">
      <c r="A1020" s="152"/>
      <c r="B1020" s="152"/>
      <c r="C1020" s="152"/>
      <c r="D1020" s="152"/>
      <c r="E1020" s="152"/>
      <c r="F1020" s="152"/>
      <c r="G1020" s="152"/>
      <c r="H1020" s="152"/>
      <c r="I1020" s="152"/>
      <c r="J1020" s="152"/>
      <c r="K1020" s="152"/>
      <c r="L1020" s="152"/>
      <c r="M1020" s="152"/>
      <c r="N1020" s="152"/>
      <c r="O1020" s="152"/>
      <c r="P1020" s="152"/>
      <c r="Q1020" s="152"/>
      <c r="R1020" s="152"/>
      <c r="S1020" s="152"/>
      <c r="T1020" s="152"/>
      <c r="U1020" s="152"/>
      <c r="V1020" s="152"/>
      <c r="W1020" s="152"/>
      <c r="X1020" s="152"/>
      <c r="Y1020" s="152"/>
      <c r="Z1020" s="152"/>
      <c r="AA1020" s="152"/>
      <c r="AB1020" s="152"/>
      <c r="AC1020" s="152"/>
      <c r="AD1020" s="152"/>
      <c r="AE1020" s="152"/>
      <c r="AF1020" s="152"/>
      <c r="AG1020" s="152"/>
    </row>
    <row r="1021">
      <c r="A1021" s="152"/>
      <c r="B1021" s="152"/>
      <c r="C1021" s="152"/>
      <c r="D1021" s="152"/>
      <c r="E1021" s="152"/>
      <c r="F1021" s="152"/>
      <c r="G1021" s="152"/>
      <c r="H1021" s="152"/>
      <c r="I1021" s="152"/>
      <c r="J1021" s="152"/>
      <c r="K1021" s="152"/>
      <c r="L1021" s="152"/>
      <c r="M1021" s="152"/>
      <c r="N1021" s="152"/>
      <c r="O1021" s="152"/>
      <c r="P1021" s="152"/>
      <c r="Q1021" s="152"/>
      <c r="R1021" s="152"/>
      <c r="S1021" s="152"/>
      <c r="T1021" s="152"/>
      <c r="U1021" s="152"/>
      <c r="V1021" s="152"/>
      <c r="W1021" s="152"/>
      <c r="X1021" s="152"/>
      <c r="Y1021" s="152"/>
      <c r="Z1021" s="152"/>
      <c r="AA1021" s="152"/>
      <c r="AB1021" s="152"/>
      <c r="AC1021" s="152"/>
      <c r="AD1021" s="152"/>
      <c r="AE1021" s="152"/>
      <c r="AF1021" s="152"/>
      <c r="AG1021" s="152"/>
    </row>
    <row r="1022">
      <c r="A1022" s="152"/>
      <c r="B1022" s="152"/>
      <c r="C1022" s="152"/>
      <c r="D1022" s="152"/>
      <c r="E1022" s="152"/>
      <c r="F1022" s="152"/>
      <c r="G1022" s="152"/>
      <c r="H1022" s="152"/>
      <c r="I1022" s="152"/>
      <c r="J1022" s="152"/>
      <c r="K1022" s="152"/>
      <c r="L1022" s="152"/>
      <c r="M1022" s="152"/>
      <c r="N1022" s="152"/>
      <c r="O1022" s="152"/>
      <c r="P1022" s="152"/>
      <c r="Q1022" s="152"/>
      <c r="R1022" s="152"/>
      <c r="S1022" s="152"/>
      <c r="T1022" s="152"/>
      <c r="U1022" s="152"/>
      <c r="V1022" s="152"/>
      <c r="W1022" s="152"/>
      <c r="X1022" s="152"/>
      <c r="Y1022" s="152"/>
      <c r="Z1022" s="152"/>
      <c r="AA1022" s="152"/>
      <c r="AB1022" s="152"/>
      <c r="AC1022" s="152"/>
      <c r="AD1022" s="152"/>
      <c r="AE1022" s="152"/>
      <c r="AF1022" s="152"/>
      <c r="AG1022" s="152"/>
    </row>
    <row r="1023">
      <c r="A1023" s="152"/>
      <c r="B1023" s="152"/>
      <c r="C1023" s="152"/>
      <c r="D1023" s="152"/>
      <c r="E1023" s="152"/>
      <c r="F1023" s="152"/>
      <c r="G1023" s="152"/>
      <c r="H1023" s="152"/>
      <c r="I1023" s="152"/>
      <c r="J1023" s="152"/>
      <c r="K1023" s="152"/>
      <c r="L1023" s="152"/>
      <c r="M1023" s="152"/>
      <c r="N1023" s="152"/>
      <c r="O1023" s="152"/>
      <c r="P1023" s="152"/>
      <c r="Q1023" s="152"/>
      <c r="R1023" s="152"/>
      <c r="S1023" s="152"/>
      <c r="T1023" s="152"/>
      <c r="U1023" s="152"/>
      <c r="V1023" s="152"/>
      <c r="W1023" s="152"/>
      <c r="X1023" s="152"/>
      <c r="Y1023" s="152"/>
      <c r="Z1023" s="152"/>
      <c r="AA1023" s="152"/>
      <c r="AB1023" s="152"/>
      <c r="AC1023" s="152"/>
      <c r="AD1023" s="152"/>
      <c r="AE1023" s="152"/>
      <c r="AF1023" s="152"/>
      <c r="AG1023" s="152"/>
    </row>
    <row r="1024">
      <c r="A1024" s="152"/>
      <c r="B1024" s="152"/>
      <c r="C1024" s="152"/>
      <c r="D1024" s="152"/>
      <c r="E1024" s="152"/>
      <c r="F1024" s="152"/>
      <c r="G1024" s="152"/>
      <c r="H1024" s="152"/>
      <c r="I1024" s="152"/>
      <c r="J1024" s="152"/>
      <c r="K1024" s="152"/>
      <c r="L1024" s="152"/>
      <c r="M1024" s="152"/>
      <c r="N1024" s="152"/>
      <c r="O1024" s="152"/>
      <c r="P1024" s="152"/>
      <c r="Q1024" s="152"/>
      <c r="R1024" s="152"/>
      <c r="S1024" s="152"/>
      <c r="T1024" s="152"/>
      <c r="U1024" s="152"/>
      <c r="V1024" s="152"/>
      <c r="W1024" s="152"/>
      <c r="X1024" s="152"/>
      <c r="Y1024" s="152"/>
      <c r="Z1024" s="152"/>
      <c r="AA1024" s="152"/>
      <c r="AB1024" s="152"/>
      <c r="AC1024" s="152"/>
      <c r="AD1024" s="152"/>
      <c r="AE1024" s="152"/>
      <c r="AF1024" s="152"/>
      <c r="AG1024" s="152"/>
    </row>
    <row r="1025">
      <c r="A1025" s="152"/>
      <c r="B1025" s="152"/>
      <c r="C1025" s="152"/>
      <c r="D1025" s="152"/>
      <c r="E1025" s="152"/>
      <c r="F1025" s="152"/>
      <c r="G1025" s="152"/>
      <c r="H1025" s="152"/>
      <c r="I1025" s="152"/>
      <c r="J1025" s="152"/>
      <c r="K1025" s="152"/>
      <c r="L1025" s="152"/>
      <c r="M1025" s="152"/>
      <c r="N1025" s="152"/>
      <c r="O1025" s="152"/>
      <c r="P1025" s="152"/>
      <c r="Q1025" s="152"/>
      <c r="R1025" s="152"/>
      <c r="S1025" s="152"/>
      <c r="T1025" s="152"/>
      <c r="U1025" s="152"/>
      <c r="V1025" s="152"/>
      <c r="W1025" s="152"/>
      <c r="X1025" s="152"/>
      <c r="Y1025" s="152"/>
      <c r="Z1025" s="152"/>
      <c r="AA1025" s="152"/>
      <c r="AB1025" s="152"/>
      <c r="AC1025" s="152"/>
      <c r="AD1025" s="152"/>
      <c r="AE1025" s="152"/>
      <c r="AF1025" s="152"/>
      <c r="AG1025" s="152"/>
    </row>
    <row r="1026">
      <c r="A1026" s="152"/>
      <c r="B1026" s="152"/>
      <c r="C1026" s="152"/>
      <c r="D1026" s="152"/>
      <c r="E1026" s="152"/>
      <c r="F1026" s="152"/>
      <c r="G1026" s="152"/>
      <c r="H1026" s="152"/>
      <c r="I1026" s="152"/>
      <c r="J1026" s="152"/>
      <c r="K1026" s="152"/>
      <c r="L1026" s="152"/>
      <c r="M1026" s="152"/>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row>
    <row r="1027">
      <c r="A1027" s="152"/>
      <c r="B1027" s="152"/>
      <c r="C1027" s="152"/>
      <c r="D1027" s="152"/>
      <c r="E1027" s="152"/>
      <c r="F1027" s="152"/>
      <c r="G1027" s="152"/>
      <c r="H1027" s="152"/>
      <c r="I1027" s="152"/>
      <c r="J1027" s="152"/>
      <c r="K1027" s="152"/>
      <c r="L1027" s="152"/>
      <c r="M1027" s="152"/>
      <c r="N1027" s="152"/>
      <c r="O1027" s="152"/>
      <c r="P1027" s="152"/>
      <c r="Q1027" s="152"/>
      <c r="R1027" s="152"/>
      <c r="S1027" s="152"/>
      <c r="T1027" s="152"/>
      <c r="U1027" s="152"/>
      <c r="V1027" s="152"/>
      <c r="W1027" s="152"/>
      <c r="X1027" s="152"/>
      <c r="Y1027" s="152"/>
      <c r="Z1027" s="152"/>
      <c r="AA1027" s="152"/>
      <c r="AB1027" s="152"/>
      <c r="AC1027" s="152"/>
      <c r="AD1027" s="152"/>
      <c r="AE1027" s="152"/>
      <c r="AF1027" s="152"/>
      <c r="AG1027" s="152"/>
    </row>
    <row r="1028">
      <c r="A1028" s="152"/>
      <c r="B1028" s="152"/>
      <c r="C1028" s="152"/>
      <c r="D1028" s="152"/>
      <c r="E1028" s="152"/>
      <c r="F1028" s="152"/>
      <c r="G1028" s="152"/>
      <c r="H1028" s="152"/>
      <c r="I1028" s="152"/>
      <c r="J1028" s="152"/>
      <c r="K1028" s="152"/>
      <c r="L1028" s="152"/>
      <c r="M1028" s="152"/>
      <c r="N1028" s="152"/>
      <c r="O1028" s="152"/>
      <c r="P1028" s="152"/>
      <c r="Q1028" s="152"/>
      <c r="R1028" s="152"/>
      <c r="S1028" s="152"/>
      <c r="T1028" s="152"/>
      <c r="U1028" s="152"/>
      <c r="V1028" s="152"/>
      <c r="W1028" s="152"/>
      <c r="X1028" s="152"/>
      <c r="Y1028" s="152"/>
      <c r="Z1028" s="152"/>
      <c r="AA1028" s="152"/>
      <c r="AB1028" s="152"/>
      <c r="AC1028" s="152"/>
      <c r="AD1028" s="152"/>
      <c r="AE1028" s="152"/>
      <c r="AF1028" s="152"/>
      <c r="AG1028" s="152"/>
    </row>
    <row r="1029">
      <c r="A1029" s="152"/>
      <c r="B1029" s="152"/>
      <c r="C1029" s="152"/>
      <c r="D1029" s="152"/>
      <c r="E1029" s="152"/>
      <c r="F1029" s="152"/>
      <c r="G1029" s="152"/>
      <c r="H1029" s="152"/>
      <c r="I1029" s="152"/>
      <c r="J1029" s="152"/>
      <c r="K1029" s="152"/>
      <c r="L1029" s="152"/>
      <c r="M1029" s="152"/>
      <c r="N1029" s="152"/>
      <c r="O1029" s="152"/>
      <c r="P1029" s="152"/>
      <c r="Q1029" s="152"/>
      <c r="R1029" s="152"/>
      <c r="S1029" s="152"/>
      <c r="T1029" s="152"/>
      <c r="U1029" s="152"/>
      <c r="V1029" s="152"/>
      <c r="W1029" s="152"/>
      <c r="X1029" s="152"/>
      <c r="Y1029" s="152"/>
      <c r="Z1029" s="152"/>
      <c r="AA1029" s="152"/>
      <c r="AB1029" s="152"/>
      <c r="AC1029" s="152"/>
      <c r="AD1029" s="152"/>
      <c r="AE1029" s="152"/>
      <c r="AF1029" s="152"/>
      <c r="AG1029" s="152"/>
    </row>
    <row r="1030">
      <c r="A1030" s="152"/>
      <c r="B1030" s="152"/>
      <c r="C1030" s="152"/>
      <c r="D1030" s="152"/>
      <c r="E1030" s="152"/>
      <c r="F1030" s="152"/>
      <c r="G1030" s="152"/>
      <c r="H1030" s="152"/>
      <c r="I1030" s="152"/>
      <c r="J1030" s="152"/>
      <c r="K1030" s="152"/>
      <c r="L1030" s="152"/>
      <c r="M1030" s="152"/>
      <c r="N1030" s="152"/>
      <c r="O1030" s="152"/>
      <c r="P1030" s="152"/>
      <c r="Q1030" s="152"/>
      <c r="R1030" s="152"/>
      <c r="S1030" s="152"/>
      <c r="T1030" s="152"/>
      <c r="U1030" s="152"/>
      <c r="V1030" s="152"/>
      <c r="W1030" s="152"/>
      <c r="X1030" s="152"/>
      <c r="Y1030" s="152"/>
      <c r="Z1030" s="152"/>
      <c r="AA1030" s="152"/>
      <c r="AB1030" s="152"/>
      <c r="AC1030" s="152"/>
      <c r="AD1030" s="152"/>
      <c r="AE1030" s="152"/>
      <c r="AF1030" s="152"/>
      <c r="AG1030" s="152"/>
    </row>
    <row r="1031">
      <c r="A1031" s="152"/>
      <c r="B1031" s="152"/>
      <c r="C1031" s="152"/>
      <c r="D1031" s="152"/>
      <c r="E1031" s="152"/>
      <c r="F1031" s="152"/>
      <c r="G1031" s="152"/>
      <c r="H1031" s="152"/>
      <c r="I1031" s="152"/>
      <c r="J1031" s="152"/>
      <c r="K1031" s="152"/>
      <c r="L1031" s="152"/>
      <c r="M1031" s="152"/>
      <c r="N1031" s="152"/>
      <c r="O1031" s="152"/>
      <c r="P1031" s="152"/>
      <c r="Q1031" s="152"/>
      <c r="R1031" s="152"/>
      <c r="S1031" s="152"/>
      <c r="T1031" s="152"/>
      <c r="U1031" s="152"/>
      <c r="V1031" s="152"/>
      <c r="W1031" s="152"/>
      <c r="X1031" s="152"/>
      <c r="Y1031" s="152"/>
      <c r="Z1031" s="152"/>
      <c r="AA1031" s="152"/>
      <c r="AB1031" s="152"/>
      <c r="AC1031" s="152"/>
      <c r="AD1031" s="152"/>
      <c r="AE1031" s="152"/>
      <c r="AF1031" s="152"/>
      <c r="AG1031" s="152"/>
    </row>
  </sheetData>
  <mergeCells count="5">
    <mergeCell ref="B2:K2"/>
    <mergeCell ref="C3:K3"/>
    <mergeCell ref="C4:K4"/>
    <mergeCell ref="C5:K5"/>
    <mergeCell ref="C6:K6"/>
  </mergeCells>
  <hyperlinks>
    <hyperlink r:id="rId1" ref="AF43"/>
    <hyperlink r:id="rId2" ref="AF44"/>
    <hyperlink r:id="rId3" ref="AF46"/>
    <hyperlink r:id="rId4" ref="AF50"/>
    <hyperlink r:id="rId5" ref="AG50"/>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ySplit="10.0" topLeftCell="A11" activePane="bottomLeft" state="frozen"/>
      <selection activeCell="B12" sqref="B12" pane="bottomLeft"/>
    </sheetView>
  </sheetViews>
  <sheetFormatPr customHeight="1" defaultColWidth="12.63" defaultRowHeight="15.75"/>
  <cols>
    <col customWidth="1" min="1" max="1" width="6.25"/>
    <col customWidth="1" min="2" max="2" width="8.25"/>
    <col customWidth="1" min="3" max="3" width="10.25"/>
    <col customWidth="1" min="4" max="17" width="6.75"/>
    <col customWidth="1" min="18" max="26" width="8.0"/>
  </cols>
  <sheetData>
    <row r="1" ht="13.5" customHeight="1">
      <c r="A1" s="186" t="s">
        <v>164</v>
      </c>
      <c r="B1" s="186"/>
      <c r="C1" s="14"/>
      <c r="D1" s="14"/>
      <c r="E1" s="14"/>
      <c r="F1" s="14"/>
      <c r="G1" s="14"/>
      <c r="H1" s="14"/>
      <c r="I1" s="14"/>
      <c r="J1" s="14"/>
      <c r="K1" s="14"/>
      <c r="L1" s="14"/>
      <c r="M1" s="14"/>
      <c r="N1" s="14"/>
      <c r="O1" s="14"/>
      <c r="P1" s="14"/>
      <c r="Q1" s="14"/>
      <c r="R1" s="187"/>
      <c r="S1" s="187"/>
      <c r="T1" s="187"/>
      <c r="U1" s="187"/>
      <c r="V1" s="187"/>
      <c r="W1" s="187"/>
      <c r="X1" s="187"/>
      <c r="Y1" s="187"/>
      <c r="Z1" s="187"/>
    </row>
    <row r="2" ht="13.5" customHeight="1">
      <c r="B2" s="188">
        <v>2022.0</v>
      </c>
      <c r="C2" s="189" t="s">
        <v>165</v>
      </c>
      <c r="D2" s="187"/>
      <c r="E2" s="187"/>
      <c r="F2" s="187"/>
      <c r="G2" s="190"/>
      <c r="H2" s="190"/>
      <c r="I2" s="190"/>
      <c r="J2" s="190"/>
      <c r="K2" s="190"/>
      <c r="L2" s="190"/>
      <c r="M2" s="190"/>
      <c r="N2" s="190"/>
      <c r="O2" s="190"/>
      <c r="P2" s="190"/>
      <c r="Q2" s="187"/>
      <c r="R2" s="187"/>
      <c r="S2" s="187"/>
      <c r="T2" s="187"/>
      <c r="U2" s="187"/>
      <c r="V2" s="187"/>
      <c r="W2" s="187"/>
      <c r="X2" s="187"/>
      <c r="Y2" s="187"/>
      <c r="Z2" s="187"/>
    </row>
    <row r="3" ht="13.5" customHeight="1">
      <c r="A3" s="191" t="s">
        <v>166</v>
      </c>
      <c r="B3" s="192">
        <f>(H218+I218)/2</f>
        <v>40.33683884</v>
      </c>
      <c r="C3" s="193" t="s">
        <v>167</v>
      </c>
      <c r="D3" s="187"/>
      <c r="E3" s="187"/>
      <c r="F3" s="187"/>
      <c r="G3" s="190"/>
      <c r="H3" s="190"/>
      <c r="J3" s="190"/>
      <c r="K3" s="190"/>
      <c r="L3" s="190"/>
      <c r="M3" s="190"/>
      <c r="N3" s="190"/>
      <c r="O3" s="190"/>
      <c r="P3" s="190"/>
      <c r="Q3" s="187"/>
      <c r="R3" s="187"/>
      <c r="S3" s="187"/>
      <c r="T3" s="187"/>
      <c r="U3" s="187"/>
      <c r="V3" s="187"/>
      <c r="W3" s="187"/>
      <c r="X3" s="187"/>
      <c r="Y3" s="187"/>
      <c r="Z3" s="187"/>
    </row>
    <row r="4" ht="13.5" customHeight="1">
      <c r="A4" s="191" t="s">
        <v>168</v>
      </c>
      <c r="B4" s="192">
        <f>(H114+I114)/2</f>
        <v>35.07734522</v>
      </c>
      <c r="C4" s="193" t="s">
        <v>167</v>
      </c>
      <c r="D4" s="187"/>
      <c r="E4" s="187"/>
      <c r="F4" s="187"/>
      <c r="G4" s="190"/>
      <c r="H4" s="190"/>
      <c r="I4" s="190"/>
      <c r="J4" s="190"/>
      <c r="K4" s="190"/>
      <c r="L4" s="190"/>
      <c r="M4" s="190"/>
      <c r="N4" s="190"/>
      <c r="O4" s="190"/>
      <c r="P4" s="190"/>
      <c r="Q4" s="187"/>
      <c r="R4" s="187"/>
      <c r="S4" s="187"/>
      <c r="T4" s="187"/>
      <c r="U4" s="187"/>
      <c r="V4" s="187"/>
      <c r="W4" s="187"/>
      <c r="X4" s="187"/>
      <c r="Y4" s="187"/>
      <c r="Z4" s="187"/>
    </row>
    <row r="5" ht="13.5" customHeight="1">
      <c r="A5" s="194" t="s">
        <v>169</v>
      </c>
      <c r="B5" s="195">
        <f>(B3+B4)/2</f>
        <v>37.70709203</v>
      </c>
      <c r="C5" s="196" t="s">
        <v>167</v>
      </c>
      <c r="D5" s="197"/>
      <c r="E5" s="197"/>
      <c r="F5" s="197"/>
      <c r="G5" s="198"/>
      <c r="H5" s="198"/>
      <c r="I5" s="198"/>
      <c r="J5" s="198"/>
      <c r="K5" s="198"/>
      <c r="L5" s="198"/>
      <c r="M5" s="198"/>
      <c r="N5" s="198"/>
      <c r="O5" s="198"/>
      <c r="P5" s="198"/>
      <c r="Q5" s="197"/>
      <c r="R5" s="187"/>
      <c r="S5" s="187"/>
      <c r="T5" s="187"/>
      <c r="U5" s="187"/>
      <c r="V5" s="187"/>
      <c r="W5" s="187"/>
      <c r="X5" s="187"/>
      <c r="Y5" s="187"/>
      <c r="Z5" s="187"/>
    </row>
    <row r="6" ht="13.5" customHeight="1">
      <c r="A6" s="199"/>
      <c r="B6" s="187"/>
      <c r="C6" s="187"/>
      <c r="D6" s="187"/>
      <c r="E6" s="187"/>
      <c r="F6" s="187"/>
      <c r="G6" s="190"/>
      <c r="H6" s="190"/>
      <c r="I6" s="190"/>
      <c r="J6" s="190"/>
      <c r="K6" s="190"/>
      <c r="L6" s="190"/>
      <c r="M6" s="190"/>
      <c r="N6" s="190"/>
      <c r="O6" s="190"/>
      <c r="P6" s="190"/>
      <c r="Q6" s="187"/>
      <c r="R6" s="187"/>
      <c r="S6" s="187"/>
      <c r="T6" s="187"/>
      <c r="U6" s="187"/>
      <c r="V6" s="187"/>
      <c r="W6" s="187"/>
      <c r="X6" s="187"/>
      <c r="Y6" s="187"/>
      <c r="Z6" s="187"/>
    </row>
    <row r="7" ht="13.5" customHeight="1">
      <c r="A7" s="199" t="s">
        <v>170</v>
      </c>
      <c r="B7" s="187"/>
      <c r="C7" s="187"/>
      <c r="D7" s="187"/>
      <c r="E7" s="187"/>
      <c r="F7" s="187"/>
      <c r="G7" s="190"/>
      <c r="H7" s="190"/>
      <c r="I7" s="190"/>
      <c r="J7" s="190"/>
      <c r="K7" s="190"/>
      <c r="L7" s="190"/>
      <c r="M7" s="190"/>
      <c r="N7" s="190"/>
      <c r="O7" s="190"/>
      <c r="P7" s="190"/>
      <c r="Q7" s="187"/>
      <c r="R7" s="187"/>
      <c r="S7" s="187"/>
      <c r="T7" s="187"/>
      <c r="U7" s="187"/>
      <c r="V7" s="187"/>
      <c r="W7" s="187"/>
      <c r="X7" s="187"/>
      <c r="Y7" s="187"/>
      <c r="Z7" s="187"/>
    </row>
    <row r="8" ht="13.5" customHeight="1">
      <c r="A8" s="200" t="s">
        <v>171</v>
      </c>
      <c r="B8" s="187"/>
      <c r="C8" s="187"/>
      <c r="D8" s="187"/>
      <c r="E8" s="187"/>
      <c r="F8" s="187"/>
      <c r="G8" s="190"/>
      <c r="H8" s="190"/>
      <c r="I8" s="190"/>
      <c r="J8" s="190"/>
      <c r="L8" s="190"/>
      <c r="M8" s="190"/>
      <c r="N8" s="190"/>
      <c r="O8" s="190"/>
      <c r="P8" s="190"/>
      <c r="Q8" s="201" t="s">
        <v>172</v>
      </c>
      <c r="R8" s="187"/>
      <c r="S8" s="187"/>
      <c r="T8" s="187"/>
      <c r="U8" s="187"/>
      <c r="V8" s="187"/>
      <c r="W8" s="187"/>
      <c r="X8" s="187"/>
      <c r="Y8" s="187"/>
      <c r="Z8" s="187"/>
    </row>
    <row r="9" ht="24.0" customHeight="1">
      <c r="A9" s="202" t="s">
        <v>173</v>
      </c>
      <c r="B9" s="203" t="s">
        <v>174</v>
      </c>
      <c r="C9" s="204"/>
      <c r="D9" s="204"/>
      <c r="E9" s="204"/>
      <c r="F9" s="204"/>
      <c r="G9" s="204"/>
      <c r="H9" s="204"/>
      <c r="I9" s="204"/>
      <c r="J9" s="204"/>
      <c r="K9" s="204"/>
      <c r="L9" s="204"/>
      <c r="M9" s="204"/>
      <c r="N9" s="204"/>
      <c r="O9" s="204"/>
      <c r="P9" s="204"/>
      <c r="Q9" s="205"/>
      <c r="R9" s="187"/>
      <c r="S9" s="187"/>
      <c r="T9" s="187"/>
      <c r="U9" s="187"/>
      <c r="V9" s="187"/>
      <c r="W9" s="187"/>
      <c r="X9" s="187"/>
      <c r="Y9" s="187"/>
      <c r="Z9" s="187"/>
    </row>
    <row r="10" ht="24.0" customHeight="1">
      <c r="A10" s="206"/>
      <c r="B10" s="207">
        <v>0.0</v>
      </c>
      <c r="C10" s="207">
        <v>1.0</v>
      </c>
      <c r="D10" s="207">
        <v>5.0</v>
      </c>
      <c r="E10" s="207">
        <v>10.0</v>
      </c>
      <c r="F10" s="207">
        <v>20.0</v>
      </c>
      <c r="G10" s="207">
        <v>30.0</v>
      </c>
      <c r="H10" s="207">
        <v>40.0</v>
      </c>
      <c r="I10" s="207">
        <v>45.0</v>
      </c>
      <c r="J10" s="207">
        <v>50.0</v>
      </c>
      <c r="K10" s="207">
        <v>55.0</v>
      </c>
      <c r="L10" s="207">
        <v>60.0</v>
      </c>
      <c r="M10" s="207">
        <v>65.0</v>
      </c>
      <c r="N10" s="207">
        <v>70.0</v>
      </c>
      <c r="O10" s="208">
        <v>75.0</v>
      </c>
      <c r="P10" s="208">
        <v>80.0</v>
      </c>
      <c r="Q10" s="208">
        <v>85.0</v>
      </c>
      <c r="R10" s="187"/>
      <c r="S10" s="187"/>
      <c r="T10" s="187"/>
      <c r="U10" s="187"/>
      <c r="V10" s="187"/>
      <c r="W10" s="187"/>
      <c r="X10" s="187"/>
      <c r="Y10" s="187"/>
      <c r="Z10" s="187"/>
    </row>
    <row r="11" ht="24.0" customHeight="1">
      <c r="A11" s="209" t="s">
        <v>175</v>
      </c>
      <c r="B11" s="204"/>
      <c r="C11" s="204"/>
      <c r="D11" s="204"/>
      <c r="E11" s="204"/>
      <c r="F11" s="204"/>
      <c r="G11" s="204"/>
      <c r="H11" s="204"/>
      <c r="I11" s="204"/>
      <c r="J11" s="204"/>
      <c r="K11" s="204"/>
      <c r="L11" s="204"/>
      <c r="M11" s="204"/>
      <c r="N11" s="204"/>
      <c r="O11" s="204"/>
      <c r="P11" s="204"/>
      <c r="Q11" s="204"/>
      <c r="R11" s="210"/>
      <c r="S11" s="210"/>
      <c r="T11" s="210"/>
      <c r="U11" s="210"/>
      <c r="V11" s="210"/>
      <c r="W11" s="210"/>
      <c r="X11" s="210"/>
      <c r="Y11" s="210"/>
      <c r="Z11" s="210"/>
    </row>
    <row r="12" ht="13.5" customHeight="1">
      <c r="A12" s="211">
        <v>1920.0</v>
      </c>
      <c r="B12" s="212">
        <v>47.0306280001</v>
      </c>
      <c r="C12" s="212">
        <v>55.5084619482</v>
      </c>
      <c r="D12" s="212">
        <v>54.4898316693</v>
      </c>
      <c r="E12" s="212">
        <v>50.5154454774</v>
      </c>
      <c r="F12" s="212">
        <v>42.4760197043</v>
      </c>
      <c r="G12" s="212">
        <v>35.3515265728</v>
      </c>
      <c r="H12" s="212">
        <v>27.7991197401</v>
      </c>
      <c r="I12" s="212">
        <v>24.0496931043</v>
      </c>
      <c r="J12" s="212">
        <v>20.4387617075</v>
      </c>
      <c r="K12" s="212">
        <v>17.0053313089</v>
      </c>
      <c r="L12" s="212">
        <v>13.8177427519</v>
      </c>
      <c r="M12" s="212">
        <v>10.9357651065</v>
      </c>
      <c r="N12" s="212">
        <v>8.4327999686</v>
      </c>
      <c r="O12" s="212">
        <v>6.3841575039</v>
      </c>
      <c r="P12" s="212">
        <v>4.7802227273</v>
      </c>
      <c r="Q12" s="213">
        <v>3.5489656244</v>
      </c>
      <c r="R12" s="187"/>
      <c r="S12" s="187"/>
      <c r="T12" s="187"/>
      <c r="U12" s="187"/>
      <c r="V12" s="187"/>
      <c r="W12" s="187"/>
      <c r="X12" s="187"/>
      <c r="Y12" s="187"/>
      <c r="Z12" s="187"/>
    </row>
    <row r="13" ht="13.5" customHeight="1">
      <c r="A13" s="211">
        <v>1921.0</v>
      </c>
      <c r="B13" s="214">
        <v>48.8224915263</v>
      </c>
      <c r="C13" s="214">
        <v>58.4555911418</v>
      </c>
      <c r="D13" s="214">
        <v>57.005714806</v>
      </c>
      <c r="E13" s="214">
        <v>52.7515482397</v>
      </c>
      <c r="F13" s="214">
        <v>44.2236555278</v>
      </c>
      <c r="G13" s="214">
        <v>36.6144167729</v>
      </c>
      <c r="H13" s="214">
        <v>28.6091167216</v>
      </c>
      <c r="I13" s="214">
        <v>24.7313648298</v>
      </c>
      <c r="J13" s="214">
        <v>21.0175981451</v>
      </c>
      <c r="K13" s="214">
        <v>17.4958167512</v>
      </c>
      <c r="L13" s="214">
        <v>14.1961043753</v>
      </c>
      <c r="M13" s="214">
        <v>11.1986756753</v>
      </c>
      <c r="N13" s="214">
        <v>8.5898310101</v>
      </c>
      <c r="O13" s="214">
        <v>6.4327994695</v>
      </c>
      <c r="P13" s="214">
        <v>4.7323565173</v>
      </c>
      <c r="Q13" s="213">
        <v>3.4624335742</v>
      </c>
      <c r="R13" s="187"/>
      <c r="S13" s="187"/>
      <c r="T13" s="187"/>
      <c r="U13" s="187"/>
      <c r="V13" s="187"/>
      <c r="W13" s="187"/>
      <c r="X13" s="187"/>
      <c r="Y13" s="187"/>
      <c r="Z13" s="187"/>
    </row>
    <row r="14" ht="13.5" customHeight="1">
      <c r="A14" s="211">
        <v>1922.0</v>
      </c>
      <c r="B14" s="214">
        <v>49.5876774786</v>
      </c>
      <c r="C14" s="214">
        <v>58.5917685924</v>
      </c>
      <c r="D14" s="214">
        <v>56.8585105203</v>
      </c>
      <c r="E14" s="214">
        <v>52.5049770383</v>
      </c>
      <c r="F14" s="214">
        <v>43.8213271791</v>
      </c>
      <c r="G14" s="214">
        <v>36.0775620287</v>
      </c>
      <c r="H14" s="214">
        <v>28.0982974573</v>
      </c>
      <c r="I14" s="214">
        <v>24.2526762218</v>
      </c>
      <c r="J14" s="214">
        <v>20.5014655614</v>
      </c>
      <c r="K14" s="214">
        <v>16.9661646625</v>
      </c>
      <c r="L14" s="214">
        <v>13.6496641465</v>
      </c>
      <c r="M14" s="214">
        <v>10.6728803613</v>
      </c>
      <c r="N14" s="214">
        <v>8.0505226238</v>
      </c>
      <c r="O14" s="214">
        <v>5.887104916</v>
      </c>
      <c r="P14" s="214">
        <v>4.2451250002</v>
      </c>
      <c r="Q14" s="213">
        <v>3.0713437368</v>
      </c>
      <c r="R14" s="187"/>
      <c r="S14" s="187"/>
      <c r="T14" s="187"/>
      <c r="U14" s="187"/>
      <c r="V14" s="187"/>
      <c r="W14" s="187"/>
      <c r="X14" s="187"/>
      <c r="Y14" s="187"/>
      <c r="Z14" s="187"/>
    </row>
    <row r="15" ht="13.5" customHeight="1">
      <c r="A15" s="211">
        <v>1923.0</v>
      </c>
      <c r="B15" s="214">
        <v>52.8793183006</v>
      </c>
      <c r="C15" s="214">
        <v>60.7943086104</v>
      </c>
      <c r="D15" s="214">
        <v>58.7433160053</v>
      </c>
      <c r="E15" s="214">
        <v>54.3165064252</v>
      </c>
      <c r="F15" s="214">
        <v>45.6001347257</v>
      </c>
      <c r="G15" s="214">
        <v>37.6027215513</v>
      </c>
      <c r="H15" s="214">
        <v>29.3946203978</v>
      </c>
      <c r="I15" s="214">
        <v>25.4594823981</v>
      </c>
      <c r="J15" s="214">
        <v>21.6623957302</v>
      </c>
      <c r="K15" s="214">
        <v>18.0707151939</v>
      </c>
      <c r="L15" s="214">
        <v>14.6825069164</v>
      </c>
      <c r="M15" s="214">
        <v>11.6551974635</v>
      </c>
      <c r="N15" s="214">
        <v>8.9628060338</v>
      </c>
      <c r="O15" s="214">
        <v>6.7529061961</v>
      </c>
      <c r="P15" s="214">
        <v>5.0245116151</v>
      </c>
      <c r="Q15" s="213">
        <v>3.7479487632</v>
      </c>
      <c r="R15" s="187"/>
      <c r="S15" s="187"/>
      <c r="T15" s="187"/>
      <c r="U15" s="187"/>
      <c r="V15" s="187"/>
      <c r="W15" s="187"/>
      <c r="X15" s="187"/>
      <c r="Y15" s="187"/>
      <c r="Z15" s="187"/>
    </row>
    <row r="16" ht="13.5" customHeight="1">
      <c r="A16" s="211">
        <v>1924.0</v>
      </c>
      <c r="B16" s="214">
        <v>52.6106674868</v>
      </c>
      <c r="C16" s="214">
        <v>60.5134857446</v>
      </c>
      <c r="D16" s="214">
        <v>58.4369810819</v>
      </c>
      <c r="E16" s="214">
        <v>54.0185792189</v>
      </c>
      <c r="F16" s="214">
        <v>45.2357159014</v>
      </c>
      <c r="G16" s="214">
        <v>37.1782039232</v>
      </c>
      <c r="H16" s="214">
        <v>28.9782540824</v>
      </c>
      <c r="I16" s="214">
        <v>25.0235811959</v>
      </c>
      <c r="J16" s="214">
        <v>21.2209459734</v>
      </c>
      <c r="K16" s="214">
        <v>17.6563414972</v>
      </c>
      <c r="L16" s="214">
        <v>14.3740994246</v>
      </c>
      <c r="M16" s="214">
        <v>11.371302778</v>
      </c>
      <c r="N16" s="214">
        <v>8.7197834839</v>
      </c>
      <c r="O16" s="214">
        <v>6.543356412</v>
      </c>
      <c r="P16" s="214">
        <v>4.8214401019</v>
      </c>
      <c r="Q16" s="213">
        <v>3.5249485616</v>
      </c>
      <c r="R16" s="187"/>
      <c r="S16" s="187"/>
      <c r="T16" s="187"/>
      <c r="U16" s="187"/>
      <c r="V16" s="187"/>
      <c r="W16" s="187"/>
      <c r="X16" s="187"/>
      <c r="Y16" s="187"/>
      <c r="Z16" s="187"/>
    </row>
    <row r="17" ht="13.5" customHeight="1">
      <c r="A17" s="211">
        <v>1925.0</v>
      </c>
      <c r="B17" s="214">
        <v>52.8536850027</v>
      </c>
      <c r="C17" s="214">
        <v>60.4647985437</v>
      </c>
      <c r="D17" s="214">
        <v>58.2594607508</v>
      </c>
      <c r="E17" s="214">
        <v>53.8420020348</v>
      </c>
      <c r="F17" s="214">
        <v>45.0531291004</v>
      </c>
      <c r="G17" s="214">
        <v>37.0325888841</v>
      </c>
      <c r="H17" s="214">
        <v>28.9182705267</v>
      </c>
      <c r="I17" s="214">
        <v>25.0147717223</v>
      </c>
      <c r="J17" s="214">
        <v>21.2545257269</v>
      </c>
      <c r="K17" s="214">
        <v>17.683667276</v>
      </c>
      <c r="L17" s="214">
        <v>14.348782251</v>
      </c>
      <c r="M17" s="214">
        <v>11.3556447127</v>
      </c>
      <c r="N17" s="214">
        <v>8.7359854462</v>
      </c>
      <c r="O17" s="214">
        <v>6.4651038501</v>
      </c>
      <c r="P17" s="214">
        <v>4.7316958242</v>
      </c>
      <c r="Q17" s="213">
        <v>3.4769935032</v>
      </c>
      <c r="R17" s="187"/>
      <c r="S17" s="187"/>
      <c r="T17" s="187"/>
      <c r="U17" s="187"/>
      <c r="V17" s="187"/>
      <c r="W17" s="187"/>
      <c r="X17" s="187"/>
      <c r="Y17" s="187"/>
      <c r="Z17" s="187"/>
    </row>
    <row r="18" ht="13.5" customHeight="1">
      <c r="A18" s="211">
        <v>1926.0</v>
      </c>
      <c r="B18" s="214">
        <v>52.6585225811</v>
      </c>
      <c r="C18" s="214">
        <v>60.5227305376</v>
      </c>
      <c r="D18" s="214">
        <v>58.4916579763</v>
      </c>
      <c r="E18" s="214">
        <v>54.0738257381</v>
      </c>
      <c r="F18" s="214">
        <v>45.245557976</v>
      </c>
      <c r="G18" s="214">
        <v>37.1883489819</v>
      </c>
      <c r="H18" s="214">
        <v>29.0378725861</v>
      </c>
      <c r="I18" s="214">
        <v>25.1361383019</v>
      </c>
      <c r="J18" s="214">
        <v>21.3679698799</v>
      </c>
      <c r="K18" s="214">
        <v>17.7685846132</v>
      </c>
      <c r="L18" s="214">
        <v>14.4056930479</v>
      </c>
      <c r="M18" s="214">
        <v>11.3910338331</v>
      </c>
      <c r="N18" s="214">
        <v>8.7788391469</v>
      </c>
      <c r="O18" s="214">
        <v>6.5647637041</v>
      </c>
      <c r="P18" s="214">
        <v>4.8237411126</v>
      </c>
      <c r="Q18" s="213">
        <v>3.5298984185</v>
      </c>
      <c r="R18" s="187"/>
      <c r="S18" s="187"/>
      <c r="T18" s="187"/>
      <c r="U18" s="187"/>
      <c r="V18" s="187"/>
      <c r="W18" s="187"/>
      <c r="X18" s="187"/>
      <c r="Y18" s="187"/>
      <c r="Z18" s="187"/>
    </row>
    <row r="19" ht="13.5" customHeight="1">
      <c r="A19" s="211">
        <v>1927.0</v>
      </c>
      <c r="B19" s="214">
        <v>51.9078796612</v>
      </c>
      <c r="C19" s="214">
        <v>59.7351271095</v>
      </c>
      <c r="D19" s="214">
        <v>57.8931477858</v>
      </c>
      <c r="E19" s="214">
        <v>53.5542464447</v>
      </c>
      <c r="F19" s="214">
        <v>44.8028185518</v>
      </c>
      <c r="G19" s="214">
        <v>36.6944042825</v>
      </c>
      <c r="H19" s="214">
        <v>28.5242093001</v>
      </c>
      <c r="I19" s="214">
        <v>24.6246927144</v>
      </c>
      <c r="J19" s="214">
        <v>20.8612413065</v>
      </c>
      <c r="K19" s="214">
        <v>17.2648440701</v>
      </c>
      <c r="L19" s="214">
        <v>13.9170032754</v>
      </c>
      <c r="M19" s="214">
        <v>10.8896864097</v>
      </c>
      <c r="N19" s="214">
        <v>8.2988018803</v>
      </c>
      <c r="O19" s="214">
        <v>6.0560664468</v>
      </c>
      <c r="P19" s="214">
        <v>4.3768712656</v>
      </c>
      <c r="Q19" s="213">
        <v>3.1787605506</v>
      </c>
      <c r="R19" s="187"/>
      <c r="S19" s="187"/>
      <c r="T19" s="187"/>
      <c r="U19" s="187"/>
      <c r="V19" s="187"/>
      <c r="W19" s="187"/>
      <c r="X19" s="187"/>
      <c r="Y19" s="187"/>
      <c r="Z19" s="187"/>
    </row>
    <row r="20" ht="13.5" customHeight="1">
      <c r="A20" s="211">
        <v>1928.0</v>
      </c>
      <c r="B20" s="214">
        <v>52.9728576846</v>
      </c>
      <c r="C20" s="214">
        <v>60.4201939375</v>
      </c>
      <c r="D20" s="214">
        <v>58.2794460979</v>
      </c>
      <c r="E20" s="214">
        <v>54.051800476</v>
      </c>
      <c r="F20" s="214">
        <v>45.2369947885</v>
      </c>
      <c r="G20" s="214">
        <v>37.1435173498</v>
      </c>
      <c r="H20" s="214">
        <v>28.9334070853</v>
      </c>
      <c r="I20" s="214">
        <v>25.0022377669</v>
      </c>
      <c r="J20" s="214">
        <v>21.2330070488</v>
      </c>
      <c r="K20" s="214">
        <v>17.6647971095</v>
      </c>
      <c r="L20" s="214">
        <v>14.3484758973</v>
      </c>
      <c r="M20" s="214">
        <v>11.3435524352</v>
      </c>
      <c r="N20" s="214">
        <v>8.7387593145</v>
      </c>
      <c r="O20" s="214">
        <v>6.5605455267</v>
      </c>
      <c r="P20" s="214">
        <v>4.7971876508</v>
      </c>
      <c r="Q20" s="213">
        <v>3.4657321226</v>
      </c>
      <c r="R20" s="187"/>
      <c r="S20" s="187"/>
      <c r="T20" s="187"/>
      <c r="U20" s="187"/>
      <c r="V20" s="187"/>
      <c r="W20" s="187"/>
      <c r="X20" s="187"/>
      <c r="Y20" s="187"/>
      <c r="Z20" s="187"/>
    </row>
    <row r="21" ht="13.5" customHeight="1">
      <c r="A21" s="211">
        <v>1929.0</v>
      </c>
      <c r="B21" s="214">
        <v>52.378088011</v>
      </c>
      <c r="C21" s="214">
        <v>59.5575204656</v>
      </c>
      <c r="D21" s="214">
        <v>57.4300215343</v>
      </c>
      <c r="E21" s="214">
        <v>53.2457012845</v>
      </c>
      <c r="F21" s="214">
        <v>44.438608828</v>
      </c>
      <c r="G21" s="214">
        <v>36.3109162152</v>
      </c>
      <c r="H21" s="214">
        <v>28.2039411273</v>
      </c>
      <c r="I21" s="214">
        <v>24.3230761689</v>
      </c>
      <c r="J21" s="214">
        <v>20.611133689</v>
      </c>
      <c r="K21" s="214">
        <v>17.1076677751</v>
      </c>
      <c r="L21" s="214">
        <v>13.7689559269</v>
      </c>
      <c r="M21" s="214">
        <v>10.8054277616</v>
      </c>
      <c r="N21" s="214">
        <v>8.2218913313</v>
      </c>
      <c r="O21" s="214">
        <v>6.0866445956</v>
      </c>
      <c r="P21" s="214">
        <v>4.3863485647</v>
      </c>
      <c r="Q21" s="213">
        <v>3.1569477021</v>
      </c>
      <c r="R21" s="187"/>
      <c r="S21" s="187"/>
      <c r="T21" s="187"/>
      <c r="U21" s="187"/>
      <c r="V21" s="187"/>
      <c r="W21" s="187"/>
      <c r="X21" s="187"/>
      <c r="Y21" s="187"/>
      <c r="Z21" s="187"/>
    </row>
    <row r="22" ht="13.5" customHeight="1">
      <c r="A22" s="211">
        <v>1930.0</v>
      </c>
      <c r="B22" s="214">
        <v>53.7005955613</v>
      </c>
      <c r="C22" s="214">
        <v>60.9523800421</v>
      </c>
      <c r="D22" s="214">
        <v>58.7748179955</v>
      </c>
      <c r="E22" s="214">
        <v>54.5911510265</v>
      </c>
      <c r="F22" s="214">
        <v>45.755642995</v>
      </c>
      <c r="G22" s="214">
        <v>37.5828233156</v>
      </c>
      <c r="H22" s="214">
        <v>29.3802217991</v>
      </c>
      <c r="I22" s="214">
        <v>25.4407749903</v>
      </c>
      <c r="J22" s="214">
        <v>21.6643123423</v>
      </c>
      <c r="K22" s="214">
        <v>18.11286314</v>
      </c>
      <c r="L22" s="214">
        <v>14.8208853037</v>
      </c>
      <c r="M22" s="214">
        <v>11.8298693233</v>
      </c>
      <c r="N22" s="214">
        <v>9.168504777</v>
      </c>
      <c r="O22" s="214">
        <v>6.8907876424</v>
      </c>
      <c r="P22" s="214">
        <v>5.0712573633</v>
      </c>
      <c r="Q22" s="213">
        <v>3.6960732026</v>
      </c>
      <c r="R22" s="187"/>
      <c r="S22" s="187"/>
      <c r="T22" s="187"/>
      <c r="U22" s="187"/>
      <c r="V22" s="187"/>
      <c r="W22" s="187"/>
      <c r="X22" s="187"/>
      <c r="Y22" s="187"/>
      <c r="Z22" s="187"/>
    </row>
    <row r="23" ht="13.5" customHeight="1">
      <c r="A23" s="211">
        <v>1931.0</v>
      </c>
      <c r="B23" s="214">
        <v>54.4540176886</v>
      </c>
      <c r="C23" s="214">
        <v>60.9930420273</v>
      </c>
      <c r="D23" s="214">
        <v>58.6164249104</v>
      </c>
      <c r="E23" s="214">
        <v>54.3939952706</v>
      </c>
      <c r="F23" s="214">
        <v>45.5145077429</v>
      </c>
      <c r="G23" s="214">
        <v>37.2630198563</v>
      </c>
      <c r="H23" s="214">
        <v>29.0087997108</v>
      </c>
      <c r="I23" s="214">
        <v>25.0644854447</v>
      </c>
      <c r="J23" s="214">
        <v>21.2628603206</v>
      </c>
      <c r="K23" s="214">
        <v>17.6954650056</v>
      </c>
      <c r="L23" s="214">
        <v>14.3878087851</v>
      </c>
      <c r="M23" s="214">
        <v>11.3578964396</v>
      </c>
      <c r="N23" s="214">
        <v>8.6883901621</v>
      </c>
      <c r="O23" s="214">
        <v>6.4861531732</v>
      </c>
      <c r="P23" s="214">
        <v>4.7598622033</v>
      </c>
      <c r="Q23" s="213">
        <v>3.4830788541</v>
      </c>
      <c r="R23" s="187"/>
      <c r="S23" s="187"/>
      <c r="T23" s="187"/>
      <c r="U23" s="187"/>
      <c r="V23" s="187"/>
      <c r="W23" s="187"/>
      <c r="X23" s="187"/>
      <c r="Y23" s="187"/>
      <c r="Z23" s="187"/>
    </row>
    <row r="24" ht="13.5" customHeight="1">
      <c r="A24" s="211">
        <v>1932.0</v>
      </c>
      <c r="B24" s="214">
        <v>54.788926875</v>
      </c>
      <c r="C24" s="214">
        <v>61.2061191538</v>
      </c>
      <c r="D24" s="214">
        <v>58.9645941762</v>
      </c>
      <c r="E24" s="214">
        <v>54.8135823724</v>
      </c>
      <c r="F24" s="214">
        <v>45.963457185</v>
      </c>
      <c r="G24" s="214">
        <v>37.6349200534</v>
      </c>
      <c r="H24" s="214">
        <v>29.3177050348</v>
      </c>
      <c r="I24" s="214">
        <v>25.3490778087</v>
      </c>
      <c r="J24" s="214">
        <v>21.5291644168</v>
      </c>
      <c r="K24" s="214">
        <v>17.9681401934</v>
      </c>
      <c r="L24" s="214">
        <v>14.6290341529</v>
      </c>
      <c r="M24" s="214">
        <v>11.5689954215</v>
      </c>
      <c r="N24" s="214">
        <v>8.8959208519</v>
      </c>
      <c r="O24" s="214">
        <v>6.6406902077</v>
      </c>
      <c r="P24" s="214">
        <v>4.8894331923</v>
      </c>
      <c r="Q24" s="213">
        <v>3.5741840889</v>
      </c>
      <c r="R24" s="187"/>
      <c r="S24" s="187"/>
      <c r="T24" s="187"/>
      <c r="U24" s="187"/>
      <c r="V24" s="187"/>
      <c r="W24" s="187"/>
      <c r="X24" s="187"/>
      <c r="Y24" s="187"/>
      <c r="Z24" s="187"/>
    </row>
    <row r="25" ht="13.5" customHeight="1">
      <c r="A25" s="211">
        <v>1933.0</v>
      </c>
      <c r="B25" s="214">
        <v>55.4078490617</v>
      </c>
      <c r="C25" s="214">
        <v>61.6213755864</v>
      </c>
      <c r="D25" s="214">
        <v>59.2666214992</v>
      </c>
      <c r="E25" s="214">
        <v>55.0866045539</v>
      </c>
      <c r="F25" s="214">
        <v>46.2625779647</v>
      </c>
      <c r="G25" s="214">
        <v>37.8328902388</v>
      </c>
      <c r="H25" s="214">
        <v>29.5337458074</v>
      </c>
      <c r="I25" s="214">
        <v>25.5515941463</v>
      </c>
      <c r="J25" s="214">
        <v>21.7264240409</v>
      </c>
      <c r="K25" s="214">
        <v>18.0983448987</v>
      </c>
      <c r="L25" s="214">
        <v>14.7461164779</v>
      </c>
      <c r="M25" s="214">
        <v>11.6525730667</v>
      </c>
      <c r="N25" s="214">
        <v>8.9245549554</v>
      </c>
      <c r="O25" s="214">
        <v>6.6491435351</v>
      </c>
      <c r="P25" s="214">
        <v>4.8463209221</v>
      </c>
      <c r="Q25" s="213">
        <v>3.5172054448</v>
      </c>
      <c r="R25" s="187"/>
      <c r="S25" s="187"/>
      <c r="T25" s="187"/>
      <c r="U25" s="187"/>
      <c r="V25" s="187"/>
      <c r="W25" s="187"/>
      <c r="X25" s="187"/>
      <c r="Y25" s="187"/>
      <c r="Z25" s="187"/>
    </row>
    <row r="26" ht="13.5" customHeight="1">
      <c r="A26" s="211">
        <v>1934.0</v>
      </c>
      <c r="B26" s="214">
        <v>55.8248867145</v>
      </c>
      <c r="C26" s="214">
        <v>62.0663999015</v>
      </c>
      <c r="D26" s="214">
        <v>59.6502988488</v>
      </c>
      <c r="E26" s="214">
        <v>55.5617344334</v>
      </c>
      <c r="F26" s="214">
        <v>46.6504001212</v>
      </c>
      <c r="G26" s="214">
        <v>38.2292274817</v>
      </c>
      <c r="H26" s="214">
        <v>29.8611367789</v>
      </c>
      <c r="I26" s="214">
        <v>25.8401908796</v>
      </c>
      <c r="J26" s="214">
        <v>22.0066338035</v>
      </c>
      <c r="K26" s="214">
        <v>18.3854379736</v>
      </c>
      <c r="L26" s="214">
        <v>15.0444529925</v>
      </c>
      <c r="M26" s="214">
        <v>11.9811304027</v>
      </c>
      <c r="N26" s="214">
        <v>9.2863530323</v>
      </c>
      <c r="O26" s="214">
        <v>6.9921157698</v>
      </c>
      <c r="P26" s="214">
        <v>5.1387570275</v>
      </c>
      <c r="Q26" s="213">
        <v>3.717242342</v>
      </c>
      <c r="R26" s="187"/>
      <c r="S26" s="187"/>
      <c r="T26" s="187"/>
      <c r="U26" s="187"/>
      <c r="V26" s="187"/>
      <c r="W26" s="187"/>
      <c r="X26" s="187"/>
      <c r="Y26" s="187"/>
      <c r="Z26" s="187"/>
    </row>
    <row r="27" ht="13.5" customHeight="1">
      <c r="A27" s="211">
        <v>1935.0</v>
      </c>
      <c r="B27" s="214">
        <v>55.7642824259</v>
      </c>
      <c r="C27" s="214">
        <v>61.8056213879</v>
      </c>
      <c r="D27" s="214">
        <v>59.3453342026</v>
      </c>
      <c r="E27" s="214">
        <v>55.1698203696</v>
      </c>
      <c r="F27" s="214">
        <v>46.3548606168</v>
      </c>
      <c r="G27" s="214">
        <v>37.8573452647</v>
      </c>
      <c r="H27" s="214">
        <v>29.4502995603</v>
      </c>
      <c r="I27" s="214">
        <v>25.4411139866</v>
      </c>
      <c r="J27" s="214">
        <v>21.6116426853</v>
      </c>
      <c r="K27" s="214">
        <v>17.9830807829</v>
      </c>
      <c r="L27" s="214">
        <v>14.6081269993</v>
      </c>
      <c r="M27" s="214">
        <v>11.5194991724</v>
      </c>
      <c r="N27" s="214">
        <v>8.7879199654</v>
      </c>
      <c r="O27" s="214">
        <v>6.4825061753</v>
      </c>
      <c r="P27" s="214">
        <v>4.6349112483</v>
      </c>
      <c r="Q27" s="213">
        <v>3.2661852992</v>
      </c>
      <c r="R27" s="187"/>
      <c r="S27" s="187"/>
      <c r="T27" s="187"/>
      <c r="U27" s="187"/>
      <c r="V27" s="187"/>
      <c r="W27" s="187"/>
      <c r="X27" s="187"/>
      <c r="Y27" s="187"/>
      <c r="Z27" s="187"/>
    </row>
    <row r="28" ht="13.5" customHeight="1">
      <c r="A28" s="211">
        <v>1936.0</v>
      </c>
      <c r="B28" s="214">
        <v>56.1681188795</v>
      </c>
      <c r="C28" s="214">
        <v>62.1373796242</v>
      </c>
      <c r="D28" s="214">
        <v>59.7054438026</v>
      </c>
      <c r="E28" s="214">
        <v>55.5087967071</v>
      </c>
      <c r="F28" s="214">
        <v>46.6563046022</v>
      </c>
      <c r="G28" s="214">
        <v>38.1260547053</v>
      </c>
      <c r="H28" s="214">
        <v>29.632463069</v>
      </c>
      <c r="I28" s="214">
        <v>25.5785145984</v>
      </c>
      <c r="J28" s="214">
        <v>21.7336602547</v>
      </c>
      <c r="K28" s="214">
        <v>18.1007009668</v>
      </c>
      <c r="L28" s="214">
        <v>14.7407932024</v>
      </c>
      <c r="M28" s="214">
        <v>11.6774511478</v>
      </c>
      <c r="N28" s="214">
        <v>8.9817609635</v>
      </c>
      <c r="O28" s="214">
        <v>6.6941799554</v>
      </c>
      <c r="P28" s="214">
        <v>4.8315555778</v>
      </c>
      <c r="Q28" s="213">
        <v>3.4365330548</v>
      </c>
      <c r="R28" s="187"/>
      <c r="S28" s="187"/>
      <c r="T28" s="187"/>
      <c r="U28" s="187"/>
      <c r="V28" s="187"/>
      <c r="W28" s="187"/>
      <c r="X28" s="187"/>
      <c r="Y28" s="187"/>
      <c r="Z28" s="187"/>
    </row>
    <row r="29" ht="13.5" customHeight="1">
      <c r="A29" s="211">
        <v>1937.0</v>
      </c>
      <c r="B29" s="214">
        <v>56.4490536865</v>
      </c>
      <c r="C29" s="214">
        <v>62.3103714817</v>
      </c>
      <c r="D29" s="214">
        <v>59.7563687437</v>
      </c>
      <c r="E29" s="214">
        <v>55.5311199921</v>
      </c>
      <c r="F29" s="214">
        <v>46.6400051894</v>
      </c>
      <c r="G29" s="214">
        <v>38.1252150909</v>
      </c>
      <c r="H29" s="214">
        <v>29.5864733288</v>
      </c>
      <c r="I29" s="214">
        <v>25.5298516913</v>
      </c>
      <c r="J29" s="214">
        <v>21.6758066218</v>
      </c>
      <c r="K29" s="214">
        <v>18.0091265727</v>
      </c>
      <c r="L29" s="214">
        <v>14.6537277649</v>
      </c>
      <c r="M29" s="214">
        <v>11.6075869028</v>
      </c>
      <c r="N29" s="214">
        <v>8.9284606975</v>
      </c>
      <c r="O29" s="214">
        <v>6.6649601517</v>
      </c>
      <c r="P29" s="214">
        <v>4.860037446</v>
      </c>
      <c r="Q29" s="213">
        <v>3.5177177279</v>
      </c>
      <c r="R29" s="187"/>
      <c r="S29" s="187"/>
      <c r="T29" s="187"/>
      <c r="U29" s="187"/>
      <c r="V29" s="187"/>
      <c r="W29" s="187"/>
      <c r="X29" s="187"/>
      <c r="Y29" s="187"/>
      <c r="Z29" s="187"/>
    </row>
    <row r="30" ht="13.5" customHeight="1">
      <c r="A30" s="211">
        <v>1938.0</v>
      </c>
      <c r="B30" s="214">
        <v>55.866225764</v>
      </c>
      <c r="C30" s="214">
        <v>62.0367329434</v>
      </c>
      <c r="D30" s="214">
        <v>59.5172249748</v>
      </c>
      <c r="E30" s="214">
        <v>55.2122302192</v>
      </c>
      <c r="F30" s="214">
        <v>46.3429878111</v>
      </c>
      <c r="G30" s="214">
        <v>37.8842527519</v>
      </c>
      <c r="H30" s="214">
        <v>29.3254975424</v>
      </c>
      <c r="I30" s="214">
        <v>25.2746916228</v>
      </c>
      <c r="J30" s="214">
        <v>21.4196030837</v>
      </c>
      <c r="K30" s="214">
        <v>17.7683025592</v>
      </c>
      <c r="L30" s="214">
        <v>14.4519211469</v>
      </c>
      <c r="M30" s="214">
        <v>11.4213902007</v>
      </c>
      <c r="N30" s="214">
        <v>8.7361468302</v>
      </c>
      <c r="O30" s="214">
        <v>6.5123016226</v>
      </c>
      <c r="P30" s="214">
        <v>4.7195010181</v>
      </c>
      <c r="Q30" s="213">
        <v>3.4308511098</v>
      </c>
      <c r="R30" s="187"/>
      <c r="S30" s="187"/>
      <c r="T30" s="187"/>
      <c r="U30" s="187"/>
      <c r="V30" s="187"/>
      <c r="W30" s="187"/>
      <c r="X30" s="187"/>
      <c r="Y30" s="187"/>
      <c r="Z30" s="187"/>
    </row>
    <row r="31" ht="13.5" customHeight="1">
      <c r="A31" s="211">
        <v>1939.0</v>
      </c>
      <c r="B31" s="214">
        <v>56.1536080683</v>
      </c>
      <c r="C31" s="214">
        <v>61.9438595079</v>
      </c>
      <c r="D31" s="214">
        <v>59.5160732741</v>
      </c>
      <c r="E31" s="214">
        <v>55.2676901144</v>
      </c>
      <c r="F31" s="214">
        <v>46.3595516088</v>
      </c>
      <c r="G31" s="214">
        <v>37.736161952</v>
      </c>
      <c r="H31" s="214">
        <v>29.1547308972</v>
      </c>
      <c r="I31" s="214">
        <v>25.1401889443</v>
      </c>
      <c r="J31" s="214">
        <v>21.3421827387</v>
      </c>
      <c r="K31" s="214">
        <v>17.7750160543</v>
      </c>
      <c r="L31" s="214">
        <v>14.4858252157</v>
      </c>
      <c r="M31" s="214">
        <v>11.4714723841</v>
      </c>
      <c r="N31" s="214">
        <v>8.7856533085</v>
      </c>
      <c r="O31" s="214">
        <v>6.5041918259</v>
      </c>
      <c r="P31" s="214">
        <v>4.6967458911</v>
      </c>
      <c r="Q31" s="213">
        <v>3.3597189432</v>
      </c>
      <c r="R31" s="187"/>
      <c r="S31" s="187"/>
      <c r="T31" s="187"/>
      <c r="U31" s="187"/>
      <c r="V31" s="187"/>
      <c r="W31" s="187"/>
      <c r="X31" s="187"/>
      <c r="Y31" s="187"/>
      <c r="Z31" s="187"/>
    </row>
    <row r="32" ht="13.5" customHeight="1">
      <c r="A32" s="211">
        <v>1940.0</v>
      </c>
      <c r="B32" s="214">
        <v>56.3546965086</v>
      </c>
      <c r="C32" s="214">
        <v>62.2268095774</v>
      </c>
      <c r="D32" s="214">
        <v>59.5697298931</v>
      </c>
      <c r="E32" s="214">
        <v>55.1577400894</v>
      </c>
      <c r="F32" s="214">
        <v>46.1870520378</v>
      </c>
      <c r="G32" s="214">
        <v>37.5020011336</v>
      </c>
      <c r="H32" s="214">
        <v>28.8755372399</v>
      </c>
      <c r="I32" s="214">
        <v>24.8557108866</v>
      </c>
      <c r="J32" s="214">
        <v>21.0059225139</v>
      </c>
      <c r="K32" s="214">
        <v>17.3957608623</v>
      </c>
      <c r="L32" s="214">
        <v>14.1208460311</v>
      </c>
      <c r="M32" s="214">
        <v>11.1742540212</v>
      </c>
      <c r="N32" s="214">
        <v>8.536141621</v>
      </c>
      <c r="O32" s="214">
        <v>6.2345174615</v>
      </c>
      <c r="P32" s="214">
        <v>4.450497926</v>
      </c>
      <c r="Q32" s="213">
        <v>3.1401994524</v>
      </c>
      <c r="R32" s="187"/>
      <c r="S32" s="187"/>
      <c r="T32" s="187"/>
      <c r="U32" s="187"/>
      <c r="V32" s="187"/>
      <c r="W32" s="187"/>
      <c r="X32" s="187"/>
      <c r="Y32" s="187"/>
      <c r="Z32" s="187"/>
    </row>
    <row r="33" ht="13.5" customHeight="1">
      <c r="A33" s="211">
        <v>1941.0</v>
      </c>
      <c r="B33" s="214">
        <v>56.39864327</v>
      </c>
      <c r="C33" s="214">
        <v>62.1347647925</v>
      </c>
      <c r="D33" s="214">
        <v>59.661249727</v>
      </c>
      <c r="E33" s="214">
        <v>55.3945552902</v>
      </c>
      <c r="F33" s="214">
        <v>46.399463419</v>
      </c>
      <c r="G33" s="214">
        <v>37.7487582166</v>
      </c>
      <c r="H33" s="214">
        <v>29.142719065</v>
      </c>
      <c r="I33" s="214">
        <v>25.1291037257</v>
      </c>
      <c r="J33" s="214">
        <v>21.3462905249</v>
      </c>
      <c r="K33" s="214">
        <v>17.8221677351</v>
      </c>
      <c r="L33" s="214">
        <v>14.5189824707</v>
      </c>
      <c r="M33" s="214">
        <v>11.4909133733</v>
      </c>
      <c r="N33" s="214">
        <v>8.7554810365</v>
      </c>
      <c r="O33" s="214">
        <v>6.4583233716</v>
      </c>
      <c r="P33" s="214">
        <v>4.5962350632</v>
      </c>
      <c r="Q33" s="213">
        <v>3.2237627693</v>
      </c>
      <c r="R33" s="187"/>
      <c r="S33" s="187"/>
      <c r="T33" s="187"/>
      <c r="U33" s="187"/>
      <c r="V33" s="187"/>
      <c r="W33" s="187"/>
      <c r="X33" s="187"/>
      <c r="Y33" s="187"/>
      <c r="Z33" s="187"/>
    </row>
    <row r="34" ht="13.5" customHeight="1">
      <c r="A34" s="211">
        <v>1942.0</v>
      </c>
      <c r="B34" s="214">
        <v>55.4400984215</v>
      </c>
      <c r="C34" s="214">
        <v>61.0809996719</v>
      </c>
      <c r="D34" s="214">
        <v>58.7385716551</v>
      </c>
      <c r="E34" s="214">
        <v>54.6355858802</v>
      </c>
      <c r="F34" s="214">
        <v>45.8178519095</v>
      </c>
      <c r="G34" s="214">
        <v>37.4148822635</v>
      </c>
      <c r="H34" s="214">
        <v>29.015223153</v>
      </c>
      <c r="I34" s="214">
        <v>25.1233523434</v>
      </c>
      <c r="J34" s="214">
        <v>21.427444249</v>
      </c>
      <c r="K34" s="214">
        <v>17.9989190849</v>
      </c>
      <c r="L34" s="214">
        <v>14.7439060717</v>
      </c>
      <c r="M34" s="214">
        <v>11.7559665264</v>
      </c>
      <c r="N34" s="214">
        <v>9.0394531274</v>
      </c>
      <c r="O34" s="214">
        <v>6.7181795113</v>
      </c>
      <c r="P34" s="214">
        <v>4.9173110932</v>
      </c>
      <c r="Q34" s="213">
        <v>3.6273534733</v>
      </c>
      <c r="R34" s="187"/>
      <c r="S34" s="187"/>
      <c r="T34" s="187"/>
      <c r="U34" s="187"/>
      <c r="V34" s="187"/>
      <c r="W34" s="187"/>
      <c r="X34" s="187"/>
      <c r="Y34" s="187"/>
      <c r="Z34" s="187"/>
    </row>
    <row r="35" ht="13.5" customHeight="1">
      <c r="A35" s="211">
        <v>1943.0</v>
      </c>
      <c r="B35" s="214">
        <v>56.0990334091</v>
      </c>
      <c r="C35" s="214">
        <v>62.2014095969</v>
      </c>
      <c r="D35" s="214">
        <v>59.8374989256</v>
      </c>
      <c r="E35" s="214">
        <v>55.7357323455</v>
      </c>
      <c r="F35" s="214">
        <v>46.9776276557</v>
      </c>
      <c r="G35" s="214">
        <v>38.4864164644</v>
      </c>
      <c r="H35" s="214">
        <v>29.8994828782</v>
      </c>
      <c r="I35" s="214">
        <v>25.8308638245</v>
      </c>
      <c r="J35" s="214">
        <v>21.9673533319</v>
      </c>
      <c r="K35" s="214">
        <v>18.3943832297</v>
      </c>
      <c r="L35" s="214">
        <v>15.0788870275</v>
      </c>
      <c r="M35" s="214">
        <v>12.0496623088</v>
      </c>
      <c r="N35" s="214">
        <v>9.3102580831</v>
      </c>
      <c r="O35" s="214">
        <v>6.9220386529</v>
      </c>
      <c r="P35" s="214">
        <v>5.001073454</v>
      </c>
      <c r="Q35" s="213">
        <v>3.6007903589</v>
      </c>
      <c r="R35" s="187"/>
      <c r="S35" s="187"/>
      <c r="T35" s="187"/>
      <c r="U35" s="187"/>
      <c r="V35" s="187"/>
      <c r="W35" s="187"/>
      <c r="X35" s="187"/>
      <c r="Y35" s="187"/>
      <c r="Z35" s="187"/>
    </row>
    <row r="36" ht="13.5" customHeight="1">
      <c r="A36" s="211">
        <v>1944.0</v>
      </c>
      <c r="B36" s="214">
        <v>56.6474049947</v>
      </c>
      <c r="C36" s="214">
        <v>62.5739248419</v>
      </c>
      <c r="D36" s="214">
        <v>59.7991122225</v>
      </c>
      <c r="E36" s="214">
        <v>55.3616787118</v>
      </c>
      <c r="F36" s="214">
        <v>46.6031683739</v>
      </c>
      <c r="G36" s="214">
        <v>38.2806706785</v>
      </c>
      <c r="H36" s="214">
        <v>29.6730481133</v>
      </c>
      <c r="I36" s="214">
        <v>25.588316204</v>
      </c>
      <c r="J36" s="214">
        <v>21.7521702498</v>
      </c>
      <c r="K36" s="214">
        <v>18.2058301275</v>
      </c>
      <c r="L36" s="214">
        <v>14.8805790565</v>
      </c>
      <c r="M36" s="214">
        <v>11.8270316949</v>
      </c>
      <c r="N36" s="214">
        <v>9.0977807947</v>
      </c>
      <c r="O36" s="214">
        <v>6.7241540185</v>
      </c>
      <c r="P36" s="214">
        <v>4.8125573003</v>
      </c>
      <c r="Q36" s="213">
        <v>3.4033033361</v>
      </c>
      <c r="R36" s="187"/>
      <c r="S36" s="187"/>
      <c r="T36" s="187"/>
      <c r="U36" s="187"/>
      <c r="V36" s="187"/>
      <c r="W36" s="187"/>
      <c r="X36" s="187"/>
      <c r="Y36" s="187"/>
      <c r="Z36" s="187"/>
    </row>
    <row r="37" ht="13.5" customHeight="1">
      <c r="A37" s="211">
        <v>1945.0</v>
      </c>
      <c r="B37" s="214">
        <v>50.4321848694</v>
      </c>
      <c r="C37" s="214">
        <v>56.708069368</v>
      </c>
      <c r="D37" s="214">
        <v>53.933614442</v>
      </c>
      <c r="E37" s="214">
        <v>49.7329029091</v>
      </c>
      <c r="F37" s="214">
        <v>41.9328274378</v>
      </c>
      <c r="G37" s="214">
        <v>35.0729749577</v>
      </c>
      <c r="H37" s="214">
        <v>27.7234565598</v>
      </c>
      <c r="I37" s="214">
        <v>24.067598842</v>
      </c>
      <c r="J37" s="214">
        <v>20.6296209334</v>
      </c>
      <c r="K37" s="214">
        <v>17.3700712464</v>
      </c>
      <c r="L37" s="214">
        <v>14.2978113251</v>
      </c>
      <c r="M37" s="214">
        <v>11.4763745211</v>
      </c>
      <c r="N37" s="214">
        <v>8.8758070625</v>
      </c>
      <c r="O37" s="214">
        <v>6.6384840987</v>
      </c>
      <c r="P37" s="214">
        <v>4.7839810968</v>
      </c>
      <c r="Q37" s="213">
        <v>3.4876653377</v>
      </c>
      <c r="R37" s="187"/>
      <c r="S37" s="187"/>
      <c r="T37" s="187"/>
      <c r="U37" s="187"/>
      <c r="V37" s="187"/>
      <c r="W37" s="187"/>
      <c r="X37" s="187"/>
      <c r="Y37" s="187"/>
      <c r="Z37" s="187"/>
    </row>
    <row r="38" ht="13.5" customHeight="1">
      <c r="A38" s="211">
        <v>1946.0</v>
      </c>
      <c r="B38" s="214">
        <v>57.9273753954</v>
      </c>
      <c r="C38" s="214">
        <v>63.4670098717</v>
      </c>
      <c r="D38" s="214">
        <v>60.5544572844</v>
      </c>
      <c r="E38" s="214">
        <v>56.0153017477</v>
      </c>
      <c r="F38" s="214">
        <v>47.0247554517</v>
      </c>
      <c r="G38" s="214">
        <v>38.6826701851</v>
      </c>
      <c r="H38" s="214">
        <v>30.0258342017</v>
      </c>
      <c r="I38" s="214">
        <v>25.8165158973</v>
      </c>
      <c r="J38" s="214">
        <v>21.8802058003</v>
      </c>
      <c r="K38" s="214">
        <v>18.2420330986</v>
      </c>
      <c r="L38" s="214">
        <v>14.922972369</v>
      </c>
      <c r="M38" s="214">
        <v>11.9045796651</v>
      </c>
      <c r="N38" s="214">
        <v>9.2113553133</v>
      </c>
      <c r="O38" s="214">
        <v>6.9291102795</v>
      </c>
      <c r="P38" s="214">
        <v>5.0967823978</v>
      </c>
      <c r="Q38" s="213">
        <v>3.701668508</v>
      </c>
      <c r="R38" s="187"/>
      <c r="S38" s="187"/>
      <c r="T38" s="187"/>
      <c r="U38" s="187"/>
      <c r="V38" s="187"/>
      <c r="W38" s="187"/>
      <c r="X38" s="187"/>
      <c r="Y38" s="187"/>
      <c r="Z38" s="187"/>
    </row>
    <row r="39" ht="13.5" customHeight="1">
      <c r="A39" s="211">
        <v>1947.0</v>
      </c>
      <c r="B39" s="214">
        <v>60.2158916652</v>
      </c>
      <c r="C39" s="214">
        <v>64.8625826866</v>
      </c>
      <c r="D39" s="214">
        <v>61.6965857392</v>
      </c>
      <c r="E39" s="214">
        <v>57.0502058634</v>
      </c>
      <c r="F39" s="214">
        <v>47.8250050536</v>
      </c>
      <c r="G39" s="214">
        <v>39.1468655573</v>
      </c>
      <c r="H39" s="214">
        <v>30.3409498431</v>
      </c>
      <c r="I39" s="214">
        <v>26.0992631776</v>
      </c>
      <c r="J39" s="214">
        <v>22.0848762653</v>
      </c>
      <c r="K39" s="214">
        <v>18.344559729</v>
      </c>
      <c r="L39" s="214">
        <v>14.9368286255</v>
      </c>
      <c r="M39" s="214">
        <v>11.8884549214</v>
      </c>
      <c r="N39" s="214">
        <v>9.1696607787</v>
      </c>
      <c r="O39" s="214">
        <v>6.796992193</v>
      </c>
      <c r="P39" s="214">
        <v>4.9040421275</v>
      </c>
      <c r="Q39" s="213">
        <v>3.5082143922</v>
      </c>
      <c r="R39" s="187"/>
      <c r="S39" s="187"/>
      <c r="T39" s="187"/>
      <c r="U39" s="187"/>
      <c r="V39" s="187"/>
      <c r="W39" s="187"/>
      <c r="X39" s="187"/>
      <c r="Y39" s="187"/>
      <c r="Z39" s="187"/>
    </row>
    <row r="40" ht="13.5" customHeight="1">
      <c r="A40" s="211">
        <v>1948.0</v>
      </c>
      <c r="B40" s="214">
        <v>61.5565857255</v>
      </c>
      <c r="C40" s="214">
        <v>65.5954218009</v>
      </c>
      <c r="D40" s="214">
        <v>62.3361869482</v>
      </c>
      <c r="E40" s="214">
        <v>57.7087969612</v>
      </c>
      <c r="F40" s="214">
        <v>48.470869663</v>
      </c>
      <c r="G40" s="214">
        <v>39.6728928074</v>
      </c>
      <c r="H40" s="214">
        <v>30.759564323</v>
      </c>
      <c r="I40" s="214">
        <v>26.4668816579</v>
      </c>
      <c r="J40" s="214">
        <v>22.4072235178</v>
      </c>
      <c r="K40" s="214">
        <v>18.6382893095</v>
      </c>
      <c r="L40" s="214">
        <v>15.1984445524</v>
      </c>
      <c r="M40" s="214">
        <v>12.1338823029</v>
      </c>
      <c r="N40" s="214">
        <v>9.4243272622</v>
      </c>
      <c r="O40" s="214">
        <v>7.0759358935</v>
      </c>
      <c r="P40" s="214">
        <v>5.1497360177</v>
      </c>
      <c r="Q40" s="213">
        <v>3.696616278</v>
      </c>
      <c r="R40" s="187"/>
      <c r="S40" s="187"/>
      <c r="T40" s="187"/>
      <c r="U40" s="187"/>
      <c r="V40" s="187"/>
      <c r="W40" s="187"/>
      <c r="X40" s="187"/>
      <c r="Y40" s="187"/>
      <c r="Z40" s="187"/>
    </row>
    <row r="41" ht="13.5" customHeight="1">
      <c r="A41" s="211">
        <v>1949.0</v>
      </c>
      <c r="B41" s="214">
        <v>61.3320089124</v>
      </c>
      <c r="C41" s="214">
        <v>65.1726708236</v>
      </c>
      <c r="D41" s="214">
        <v>61.9480251169</v>
      </c>
      <c r="E41" s="214">
        <v>57.2724766292</v>
      </c>
      <c r="F41" s="214">
        <v>48.0249813076</v>
      </c>
      <c r="G41" s="214">
        <v>39.2390974919</v>
      </c>
      <c r="H41" s="214">
        <v>30.3193307904</v>
      </c>
      <c r="I41" s="214">
        <v>26.0159929061</v>
      </c>
      <c r="J41" s="214">
        <v>21.9555912886</v>
      </c>
      <c r="K41" s="214">
        <v>18.1945052744</v>
      </c>
      <c r="L41" s="214">
        <v>14.8032688622</v>
      </c>
      <c r="M41" s="214">
        <v>11.7684719321</v>
      </c>
      <c r="N41" s="214">
        <v>9.1011004715</v>
      </c>
      <c r="O41" s="214">
        <v>6.9441980136</v>
      </c>
      <c r="P41" s="214">
        <v>5.1631249123</v>
      </c>
      <c r="Q41" s="213">
        <v>3.7974264761</v>
      </c>
      <c r="R41" s="187"/>
      <c r="S41" s="187"/>
      <c r="T41" s="187"/>
      <c r="U41" s="187"/>
      <c r="V41" s="187"/>
      <c r="W41" s="187"/>
      <c r="X41" s="187"/>
      <c r="Y41" s="187"/>
      <c r="Z41" s="187"/>
    </row>
    <row r="42" ht="13.5" customHeight="1">
      <c r="A42" s="211">
        <v>1950.0</v>
      </c>
      <c r="B42" s="214">
        <v>62.0097610138</v>
      </c>
      <c r="C42" s="214">
        <v>65.8325164876</v>
      </c>
      <c r="D42" s="214">
        <v>62.5296605287</v>
      </c>
      <c r="E42" s="214">
        <v>57.8020811754</v>
      </c>
      <c r="F42" s="214">
        <v>48.48767096</v>
      </c>
      <c r="G42" s="214">
        <v>39.5689720379</v>
      </c>
      <c r="H42" s="214">
        <v>30.6201173222</v>
      </c>
      <c r="I42" s="214">
        <v>26.2967268131</v>
      </c>
      <c r="J42" s="214">
        <v>22.1546957085</v>
      </c>
      <c r="K42" s="214">
        <v>18.3862741193</v>
      </c>
      <c r="L42" s="214">
        <v>14.9422845621</v>
      </c>
      <c r="M42" s="214">
        <v>11.9267313656</v>
      </c>
      <c r="N42" s="214">
        <v>9.2265059694</v>
      </c>
      <c r="O42" s="214">
        <v>7.02830013</v>
      </c>
      <c r="P42" s="214">
        <v>5.218241032</v>
      </c>
      <c r="Q42" s="213">
        <v>3.8193587383</v>
      </c>
      <c r="R42" s="187"/>
      <c r="S42" s="187"/>
      <c r="T42" s="187"/>
      <c r="U42" s="187"/>
      <c r="V42" s="187"/>
      <c r="W42" s="187"/>
      <c r="X42" s="187"/>
      <c r="Y42" s="187"/>
      <c r="Z42" s="187"/>
    </row>
    <row r="43" ht="13.5" customHeight="1">
      <c r="A43" s="211">
        <v>1951.0</v>
      </c>
      <c r="B43" s="214">
        <v>62.9193797104</v>
      </c>
      <c r="C43" s="214">
        <v>66.1153140432</v>
      </c>
      <c r="D43" s="214">
        <v>62.8121651295</v>
      </c>
      <c r="E43" s="214">
        <v>58.0743677511</v>
      </c>
      <c r="F43" s="214">
        <v>48.6741003771</v>
      </c>
      <c r="G43" s="214">
        <v>39.663644236</v>
      </c>
      <c r="H43" s="214">
        <v>30.6584551264</v>
      </c>
      <c r="I43" s="214">
        <v>26.2888594743</v>
      </c>
      <c r="J43" s="214">
        <v>22.1502509371</v>
      </c>
      <c r="K43" s="214">
        <v>18.3901306367</v>
      </c>
      <c r="L43" s="214">
        <v>14.9606940548</v>
      </c>
      <c r="M43" s="214">
        <v>11.9445460432</v>
      </c>
      <c r="N43" s="214">
        <v>9.2586808682</v>
      </c>
      <c r="O43" s="214">
        <v>6.9983727858</v>
      </c>
      <c r="P43" s="214">
        <v>5.2535944866</v>
      </c>
      <c r="Q43" s="213">
        <v>3.8780510116</v>
      </c>
      <c r="R43" s="187"/>
      <c r="S43" s="187"/>
      <c r="T43" s="187"/>
      <c r="U43" s="187"/>
      <c r="V43" s="187"/>
      <c r="W43" s="187"/>
      <c r="X43" s="187"/>
      <c r="Y43" s="187"/>
      <c r="Z43" s="187"/>
    </row>
    <row r="44" ht="13.5" customHeight="1">
      <c r="A44" s="211">
        <v>1952.0</v>
      </c>
      <c r="B44" s="214">
        <v>64.651809781</v>
      </c>
      <c r="C44" s="214">
        <v>67.0276748986</v>
      </c>
      <c r="D44" s="214">
        <v>63.5770821031</v>
      </c>
      <c r="E44" s="214">
        <v>58.8115153543</v>
      </c>
      <c r="F44" s="214">
        <v>49.3300022923</v>
      </c>
      <c r="G44" s="214">
        <v>40.2071635193</v>
      </c>
      <c r="H44" s="214">
        <v>31.1286338047</v>
      </c>
      <c r="I44" s="214">
        <v>26.706636045</v>
      </c>
      <c r="J44" s="214">
        <v>22.5341051028</v>
      </c>
      <c r="K44" s="214">
        <v>18.7214999814</v>
      </c>
      <c r="L44" s="214">
        <v>15.2683052445</v>
      </c>
      <c r="M44" s="214">
        <v>12.1611128881</v>
      </c>
      <c r="N44" s="214">
        <v>9.4484710776</v>
      </c>
      <c r="O44" s="214">
        <v>7.102054705</v>
      </c>
      <c r="P44" s="214">
        <v>5.4266491097</v>
      </c>
      <c r="Q44" s="213">
        <v>3.9596897987</v>
      </c>
      <c r="R44" s="187"/>
      <c r="S44" s="187"/>
      <c r="T44" s="187"/>
      <c r="U44" s="187"/>
      <c r="V44" s="187"/>
      <c r="W44" s="187"/>
      <c r="X44" s="187"/>
      <c r="Y44" s="187"/>
      <c r="Z44" s="187"/>
    </row>
    <row r="45" ht="13.5" customHeight="1">
      <c r="A45" s="211">
        <v>1953.0</v>
      </c>
      <c r="B45" s="214">
        <v>65.4257596695</v>
      </c>
      <c r="C45" s="214">
        <v>66.9287821797</v>
      </c>
      <c r="D45" s="214">
        <v>63.4747446428</v>
      </c>
      <c r="E45" s="214">
        <v>58.6910948945</v>
      </c>
      <c r="F45" s="214">
        <v>49.2450100237</v>
      </c>
      <c r="G45" s="214">
        <v>40.0705434897</v>
      </c>
      <c r="H45" s="214">
        <v>30.9229055586</v>
      </c>
      <c r="I45" s="214">
        <v>26.4836906232</v>
      </c>
      <c r="J45" s="214">
        <v>22.2554724971</v>
      </c>
      <c r="K45" s="214">
        <v>18.4151640131</v>
      </c>
      <c r="L45" s="214">
        <v>14.9341195485</v>
      </c>
      <c r="M45" s="214">
        <v>11.83521902</v>
      </c>
      <c r="N45" s="214">
        <v>9.175918658</v>
      </c>
      <c r="O45" s="214">
        <v>6.8634965112</v>
      </c>
      <c r="P45" s="214">
        <v>5.1349353364</v>
      </c>
      <c r="Q45" s="213">
        <v>3.8493142396</v>
      </c>
      <c r="R45" s="187"/>
      <c r="S45" s="187"/>
      <c r="T45" s="187"/>
      <c r="U45" s="187"/>
      <c r="V45" s="187"/>
      <c r="W45" s="187"/>
      <c r="X45" s="187"/>
      <c r="Y45" s="187"/>
      <c r="Z45" s="187"/>
    </row>
    <row r="46" ht="13.5" customHeight="1">
      <c r="A46" s="211">
        <v>1954.0</v>
      </c>
      <c r="B46" s="214">
        <v>65.7694477645</v>
      </c>
      <c r="C46" s="214">
        <v>67.0412127934</v>
      </c>
      <c r="D46" s="214">
        <v>63.5003022305</v>
      </c>
      <c r="E46" s="214">
        <v>58.6713548314</v>
      </c>
      <c r="F46" s="214">
        <v>49.1860122899</v>
      </c>
      <c r="G46" s="214">
        <v>39.9582902913</v>
      </c>
      <c r="H46" s="214">
        <v>30.7576256667</v>
      </c>
      <c r="I46" s="214">
        <v>26.2936014296</v>
      </c>
      <c r="J46" s="214">
        <v>22.0566180264</v>
      </c>
      <c r="K46" s="214">
        <v>18.1543108365</v>
      </c>
      <c r="L46" s="214">
        <v>14.7324411095</v>
      </c>
      <c r="M46" s="214">
        <v>11.6488968526</v>
      </c>
      <c r="N46" s="214">
        <v>9.0889352103</v>
      </c>
      <c r="O46" s="214">
        <v>6.8467656369</v>
      </c>
      <c r="P46" s="214">
        <v>5.205946558</v>
      </c>
      <c r="Q46" s="213">
        <v>4.0383148239</v>
      </c>
      <c r="R46" s="187"/>
      <c r="S46" s="187"/>
      <c r="T46" s="187"/>
      <c r="U46" s="187"/>
      <c r="V46" s="187"/>
      <c r="W46" s="187"/>
      <c r="X46" s="187"/>
      <c r="Y46" s="187"/>
      <c r="Z46" s="187"/>
    </row>
    <row r="47" ht="13.5" customHeight="1">
      <c r="A47" s="211">
        <v>1955.0</v>
      </c>
      <c r="B47" s="214">
        <v>66.6515150634</v>
      </c>
      <c r="C47" s="214">
        <v>67.8205151308</v>
      </c>
      <c r="D47" s="214">
        <v>64.2176939284</v>
      </c>
      <c r="E47" s="214">
        <v>59.425785667</v>
      </c>
      <c r="F47" s="214">
        <v>49.8900571359</v>
      </c>
      <c r="G47" s="214">
        <v>40.6474817846</v>
      </c>
      <c r="H47" s="214">
        <v>31.4123692234</v>
      </c>
      <c r="I47" s="214">
        <v>26.949957323</v>
      </c>
      <c r="J47" s="214">
        <v>22.7280841625</v>
      </c>
      <c r="K47" s="214">
        <v>18.8377212394</v>
      </c>
      <c r="L47" s="214">
        <v>15.4121229747</v>
      </c>
      <c r="M47" s="214">
        <v>12.349332704</v>
      </c>
      <c r="N47" s="214">
        <v>9.6859949571</v>
      </c>
      <c r="O47" s="214">
        <v>7.4218188047</v>
      </c>
      <c r="P47" s="214">
        <v>5.6341911033</v>
      </c>
      <c r="Q47" s="213">
        <v>4.41925867</v>
      </c>
      <c r="R47" s="187"/>
      <c r="S47" s="187"/>
      <c r="T47" s="187"/>
      <c r="U47" s="187"/>
      <c r="V47" s="187"/>
      <c r="W47" s="187"/>
      <c r="X47" s="187"/>
      <c r="Y47" s="187"/>
      <c r="Z47" s="187"/>
    </row>
    <row r="48" ht="13.5" customHeight="1">
      <c r="A48" s="211">
        <v>1956.0</v>
      </c>
      <c r="B48" s="214">
        <v>67.0540245075</v>
      </c>
      <c r="C48" s="214">
        <v>67.9935544769</v>
      </c>
      <c r="D48" s="214">
        <v>64.3580566067</v>
      </c>
      <c r="E48" s="214">
        <v>59.546834078</v>
      </c>
      <c r="F48" s="214">
        <v>50.0087396188</v>
      </c>
      <c r="G48" s="214">
        <v>40.7762048795</v>
      </c>
      <c r="H48" s="214">
        <v>31.5470824446</v>
      </c>
      <c r="I48" s="214">
        <v>27.0369049528</v>
      </c>
      <c r="J48" s="214">
        <v>22.7357755946</v>
      </c>
      <c r="K48" s="214">
        <v>18.8209598025</v>
      </c>
      <c r="L48" s="214">
        <v>15.3306457313</v>
      </c>
      <c r="M48" s="214">
        <v>12.2609886175</v>
      </c>
      <c r="N48" s="214">
        <v>9.5811016709</v>
      </c>
      <c r="O48" s="214">
        <v>7.3135985735</v>
      </c>
      <c r="P48" s="214">
        <v>5.5301997497</v>
      </c>
      <c r="Q48" s="213">
        <v>4.260069397</v>
      </c>
      <c r="R48" s="187"/>
      <c r="S48" s="187"/>
      <c r="T48" s="187"/>
      <c r="U48" s="187"/>
      <c r="V48" s="187"/>
      <c r="W48" s="187"/>
      <c r="X48" s="187"/>
      <c r="Y48" s="187"/>
      <c r="Z48" s="187"/>
    </row>
    <row r="49" ht="13.5" customHeight="1">
      <c r="A49" s="211">
        <v>1957.0</v>
      </c>
      <c r="B49" s="214">
        <v>66.6896151214</v>
      </c>
      <c r="C49" s="214">
        <v>67.5792519217</v>
      </c>
      <c r="D49" s="214">
        <v>63.9487836901</v>
      </c>
      <c r="E49" s="214">
        <v>59.1766507772</v>
      </c>
      <c r="F49" s="214">
        <v>49.7309018292</v>
      </c>
      <c r="G49" s="214">
        <v>40.5019083388</v>
      </c>
      <c r="H49" s="214">
        <v>31.2742256563</v>
      </c>
      <c r="I49" s="214">
        <v>26.7565664395</v>
      </c>
      <c r="J49" s="214">
        <v>22.458423227</v>
      </c>
      <c r="K49" s="214">
        <v>18.5115471366</v>
      </c>
      <c r="L49" s="214">
        <v>15.0505564064</v>
      </c>
      <c r="M49" s="214">
        <v>11.9910406406</v>
      </c>
      <c r="N49" s="214">
        <v>9.3473439904</v>
      </c>
      <c r="O49" s="214">
        <v>7.201128943</v>
      </c>
      <c r="P49" s="214">
        <v>5.4268021987</v>
      </c>
      <c r="Q49" s="213">
        <v>4.2180341113</v>
      </c>
      <c r="R49" s="187"/>
      <c r="S49" s="187"/>
      <c r="T49" s="187"/>
      <c r="U49" s="187"/>
      <c r="V49" s="187"/>
      <c r="W49" s="187"/>
      <c r="X49" s="187"/>
      <c r="Y49" s="187"/>
      <c r="Z49" s="187"/>
    </row>
    <row r="50" ht="13.5" customHeight="1">
      <c r="A50" s="211">
        <v>1958.0</v>
      </c>
      <c r="B50" s="214">
        <v>67.6195353527</v>
      </c>
      <c r="C50" s="214">
        <v>68.4565605414</v>
      </c>
      <c r="D50" s="214">
        <v>64.7935253378</v>
      </c>
      <c r="E50" s="214">
        <v>59.9664967294</v>
      </c>
      <c r="F50" s="214">
        <v>50.4375105298</v>
      </c>
      <c r="G50" s="214">
        <v>41.1686377515</v>
      </c>
      <c r="H50" s="214">
        <v>31.891946858</v>
      </c>
      <c r="I50" s="214">
        <v>27.3897363783</v>
      </c>
      <c r="J50" s="214">
        <v>23.04693197</v>
      </c>
      <c r="K50" s="214">
        <v>19.0487971521</v>
      </c>
      <c r="L50" s="214">
        <v>15.5049547185</v>
      </c>
      <c r="M50" s="214">
        <v>12.3710821143</v>
      </c>
      <c r="N50" s="214">
        <v>9.689159614</v>
      </c>
      <c r="O50" s="214">
        <v>7.4475719076</v>
      </c>
      <c r="P50" s="214">
        <v>5.5919698158</v>
      </c>
      <c r="Q50" s="213">
        <v>4.3892882601</v>
      </c>
      <c r="R50" s="187"/>
      <c r="S50" s="187"/>
      <c r="T50" s="187"/>
      <c r="U50" s="187"/>
      <c r="V50" s="187"/>
      <c r="W50" s="187"/>
      <c r="X50" s="187"/>
      <c r="Y50" s="187"/>
      <c r="Z50" s="187"/>
    </row>
    <row r="51" ht="13.5" customHeight="1">
      <c r="A51" s="211">
        <v>1959.0</v>
      </c>
      <c r="B51" s="214">
        <v>67.4954137646</v>
      </c>
      <c r="C51" s="214">
        <v>68.0613525547</v>
      </c>
      <c r="D51" s="214">
        <v>64.3907543798</v>
      </c>
      <c r="E51" s="214">
        <v>59.5611751597</v>
      </c>
      <c r="F51" s="214">
        <v>50.0361114932</v>
      </c>
      <c r="G51" s="214">
        <v>40.8228949154</v>
      </c>
      <c r="H51" s="214">
        <v>31.5555646732</v>
      </c>
      <c r="I51" s="214">
        <v>27.0346206836</v>
      </c>
      <c r="J51" s="214">
        <v>22.7069094015</v>
      </c>
      <c r="K51" s="214">
        <v>18.727133389</v>
      </c>
      <c r="L51" s="214">
        <v>15.1944308219</v>
      </c>
      <c r="M51" s="214">
        <v>12.1505432413</v>
      </c>
      <c r="N51" s="214">
        <v>9.52875818</v>
      </c>
      <c r="O51" s="214">
        <v>7.3603565803</v>
      </c>
      <c r="P51" s="214">
        <v>5.5440081825</v>
      </c>
      <c r="Q51" s="213">
        <v>4.2916803901</v>
      </c>
      <c r="R51" s="187"/>
      <c r="S51" s="187"/>
      <c r="T51" s="187"/>
      <c r="U51" s="187"/>
      <c r="V51" s="187"/>
      <c r="W51" s="187"/>
      <c r="X51" s="187"/>
      <c r="Y51" s="187"/>
      <c r="Z51" s="187"/>
    </row>
    <row r="52" ht="13.5" customHeight="1">
      <c r="A52" s="211">
        <v>1960.0</v>
      </c>
      <c r="B52" s="214">
        <v>67.9554302547</v>
      </c>
      <c r="C52" s="214">
        <v>68.5415387441</v>
      </c>
      <c r="D52" s="214">
        <v>64.8614667292</v>
      </c>
      <c r="E52" s="214">
        <v>60.0081392701</v>
      </c>
      <c r="F52" s="214">
        <v>50.4531601054</v>
      </c>
      <c r="G52" s="214">
        <v>41.2700322884</v>
      </c>
      <c r="H52" s="214">
        <v>32.0186830922</v>
      </c>
      <c r="I52" s="214">
        <v>27.5292889807</v>
      </c>
      <c r="J52" s="214">
        <v>23.2068430635</v>
      </c>
      <c r="K52" s="214">
        <v>19.2081564144</v>
      </c>
      <c r="L52" s="214">
        <v>15.636689892</v>
      </c>
      <c r="M52" s="214">
        <v>12.5938157204</v>
      </c>
      <c r="N52" s="214">
        <v>9.920784685</v>
      </c>
      <c r="O52" s="214">
        <v>7.6884920036</v>
      </c>
      <c r="P52" s="214">
        <v>5.8095853305</v>
      </c>
      <c r="Q52" s="213">
        <v>4.4317170937</v>
      </c>
      <c r="R52" s="187"/>
      <c r="S52" s="187"/>
      <c r="T52" s="187"/>
      <c r="U52" s="187"/>
      <c r="V52" s="187"/>
      <c r="W52" s="187"/>
      <c r="X52" s="187"/>
      <c r="Y52" s="187"/>
      <c r="Z52" s="187"/>
    </row>
    <row r="53" ht="13.5" customHeight="1">
      <c r="A53" s="211">
        <v>1961.0</v>
      </c>
      <c r="B53" s="214">
        <v>67.6526226132</v>
      </c>
      <c r="C53" s="214">
        <v>68.2100228926</v>
      </c>
      <c r="D53" s="214">
        <v>64.529643753</v>
      </c>
      <c r="E53" s="214">
        <v>59.7177689156</v>
      </c>
      <c r="F53" s="214">
        <v>50.17878528</v>
      </c>
      <c r="G53" s="214">
        <v>40.9045220488</v>
      </c>
      <c r="H53" s="214">
        <v>31.6555161714</v>
      </c>
      <c r="I53" s="214">
        <v>27.1588410852</v>
      </c>
      <c r="J53" s="214">
        <v>22.8198388164</v>
      </c>
      <c r="K53" s="214">
        <v>18.7609945808</v>
      </c>
      <c r="L53" s="214">
        <v>15.1375210747</v>
      </c>
      <c r="M53" s="214">
        <v>12.0404090201</v>
      </c>
      <c r="N53" s="214">
        <v>9.3800645055</v>
      </c>
      <c r="O53" s="214">
        <v>7.1074772945</v>
      </c>
      <c r="P53" s="214">
        <v>5.1878831518</v>
      </c>
      <c r="Q53" s="213">
        <v>3.7417499201</v>
      </c>
      <c r="R53" s="187"/>
      <c r="S53" s="187"/>
      <c r="T53" s="187"/>
      <c r="U53" s="187"/>
      <c r="V53" s="187"/>
      <c r="W53" s="187"/>
      <c r="X53" s="187"/>
      <c r="Y53" s="187"/>
      <c r="Z53" s="187"/>
    </row>
    <row r="54" ht="13.5" customHeight="1">
      <c r="A54" s="211">
        <v>1962.0</v>
      </c>
      <c r="B54" s="214">
        <v>66.9021346562</v>
      </c>
      <c r="C54" s="214">
        <v>67.5374513463</v>
      </c>
      <c r="D54" s="214">
        <v>63.8508984164</v>
      </c>
      <c r="E54" s="214">
        <v>59.0576291251</v>
      </c>
      <c r="F54" s="214">
        <v>49.4808783571</v>
      </c>
      <c r="G54" s="214">
        <v>40.2302489605</v>
      </c>
      <c r="H54" s="214">
        <v>30.9558750237</v>
      </c>
      <c r="I54" s="214">
        <v>26.4477886401</v>
      </c>
      <c r="J54" s="214">
        <v>22.1067912271</v>
      </c>
      <c r="K54" s="214">
        <v>18.0840941961</v>
      </c>
      <c r="L54" s="214">
        <v>14.5027476532</v>
      </c>
      <c r="M54" s="214">
        <v>11.4287332426</v>
      </c>
      <c r="N54" s="214">
        <v>8.7830260605</v>
      </c>
      <c r="O54" s="214">
        <v>6.562873937</v>
      </c>
      <c r="P54" s="214">
        <v>4.8124479584</v>
      </c>
      <c r="Q54" s="213">
        <v>3.4553294907</v>
      </c>
      <c r="R54" s="187"/>
      <c r="S54" s="187"/>
      <c r="T54" s="187"/>
      <c r="U54" s="187"/>
      <c r="V54" s="187"/>
      <c r="W54" s="187"/>
      <c r="X54" s="187"/>
      <c r="Y54" s="187"/>
      <c r="Z54" s="187"/>
    </row>
    <row r="55" ht="13.5" customHeight="1">
      <c r="A55" s="211">
        <v>1963.0</v>
      </c>
      <c r="B55" s="214">
        <v>67.317931182</v>
      </c>
      <c r="C55" s="214">
        <v>67.9196924652</v>
      </c>
      <c r="D55" s="214">
        <v>64.2252554434</v>
      </c>
      <c r="E55" s="214">
        <v>59.3787768276</v>
      </c>
      <c r="F55" s="214">
        <v>49.8313468193</v>
      </c>
      <c r="G55" s="214">
        <v>40.5937006675</v>
      </c>
      <c r="H55" s="214">
        <v>31.3619957107</v>
      </c>
      <c r="I55" s="214">
        <v>26.8770243925</v>
      </c>
      <c r="J55" s="214">
        <v>22.5552184798</v>
      </c>
      <c r="K55" s="214">
        <v>18.5220501987</v>
      </c>
      <c r="L55" s="214">
        <v>14.9243840953</v>
      </c>
      <c r="M55" s="214">
        <v>11.8610271208</v>
      </c>
      <c r="N55" s="214">
        <v>9.2440099712</v>
      </c>
      <c r="O55" s="214">
        <v>7.0305219127</v>
      </c>
      <c r="P55" s="214">
        <v>5.178838776</v>
      </c>
      <c r="Q55" s="213">
        <v>3.7515708981</v>
      </c>
      <c r="R55" s="187"/>
      <c r="S55" s="187"/>
      <c r="T55" s="187"/>
      <c r="U55" s="187"/>
      <c r="V55" s="187"/>
      <c r="W55" s="187"/>
      <c r="X55" s="187"/>
      <c r="Y55" s="187"/>
      <c r="Z55" s="187"/>
    </row>
    <row r="56" ht="13.5" customHeight="1">
      <c r="A56" s="211">
        <v>1964.0</v>
      </c>
      <c r="B56" s="214">
        <v>67.5106037342</v>
      </c>
      <c r="C56" s="214">
        <v>68.033405767</v>
      </c>
      <c r="D56" s="214">
        <v>64.3158192587</v>
      </c>
      <c r="E56" s="214">
        <v>59.4820697267</v>
      </c>
      <c r="F56" s="214">
        <v>49.8897079524</v>
      </c>
      <c r="G56" s="214">
        <v>40.626633029</v>
      </c>
      <c r="H56" s="214">
        <v>31.3722166418</v>
      </c>
      <c r="I56" s="214">
        <v>26.9014711067</v>
      </c>
      <c r="J56" s="214">
        <v>22.5680035997</v>
      </c>
      <c r="K56" s="214">
        <v>18.4894310076</v>
      </c>
      <c r="L56" s="214">
        <v>14.8713755959</v>
      </c>
      <c r="M56" s="214">
        <v>11.7901157333</v>
      </c>
      <c r="N56" s="214">
        <v>9.2191554363</v>
      </c>
      <c r="O56" s="214">
        <v>7.0398850118</v>
      </c>
      <c r="P56" s="214">
        <v>5.2330136153</v>
      </c>
      <c r="Q56" s="213">
        <v>3.8865325014</v>
      </c>
      <c r="R56" s="187"/>
      <c r="S56" s="187"/>
      <c r="T56" s="187"/>
      <c r="U56" s="187"/>
      <c r="V56" s="187"/>
      <c r="W56" s="187"/>
      <c r="X56" s="187"/>
      <c r="Y56" s="187"/>
      <c r="Z56" s="187"/>
    </row>
    <row r="57" ht="13.5" customHeight="1">
      <c r="A57" s="211">
        <v>1965.0</v>
      </c>
      <c r="B57" s="214">
        <v>67.1588036203</v>
      </c>
      <c r="C57" s="214">
        <v>67.9698073023</v>
      </c>
      <c r="D57" s="214">
        <v>64.2572985215</v>
      </c>
      <c r="E57" s="214">
        <v>59.4160302739</v>
      </c>
      <c r="F57" s="214">
        <v>49.8408257128</v>
      </c>
      <c r="G57" s="214">
        <v>40.550945709</v>
      </c>
      <c r="H57" s="214">
        <v>31.2945656375</v>
      </c>
      <c r="I57" s="214">
        <v>26.8374605366</v>
      </c>
      <c r="J57" s="214">
        <v>22.5407594183</v>
      </c>
      <c r="K57" s="214">
        <v>18.5179749143</v>
      </c>
      <c r="L57" s="214">
        <v>14.8923394889</v>
      </c>
      <c r="M57" s="214">
        <v>11.7759017915</v>
      </c>
      <c r="N57" s="214">
        <v>9.2157934427</v>
      </c>
      <c r="O57" s="214">
        <v>7.0366181418</v>
      </c>
      <c r="P57" s="214">
        <v>5.1927376456</v>
      </c>
      <c r="Q57" s="213">
        <v>3.7604580349</v>
      </c>
      <c r="R57" s="187"/>
      <c r="S57" s="187"/>
      <c r="T57" s="187"/>
      <c r="U57" s="187"/>
      <c r="V57" s="187"/>
      <c r="W57" s="187"/>
      <c r="X57" s="187"/>
      <c r="Y57" s="187"/>
      <c r="Z57" s="187"/>
    </row>
    <row r="58" ht="13.5" customHeight="1">
      <c r="A58" s="211">
        <v>1966.0</v>
      </c>
      <c r="B58" s="214">
        <v>67.2598841184</v>
      </c>
      <c r="C58" s="214">
        <v>67.9561846916</v>
      </c>
      <c r="D58" s="214">
        <v>64.2465729943</v>
      </c>
      <c r="E58" s="214">
        <v>59.40978779</v>
      </c>
      <c r="F58" s="214">
        <v>49.8510002473</v>
      </c>
      <c r="G58" s="214">
        <v>40.5721453073</v>
      </c>
      <c r="H58" s="214">
        <v>31.3326196283</v>
      </c>
      <c r="I58" s="214">
        <v>26.8729372099</v>
      </c>
      <c r="J58" s="214">
        <v>22.5777358204</v>
      </c>
      <c r="K58" s="214">
        <v>18.5358372843</v>
      </c>
      <c r="L58" s="214">
        <v>14.8711595529</v>
      </c>
      <c r="M58" s="214">
        <v>11.7693961192</v>
      </c>
      <c r="N58" s="214">
        <v>9.1954451491</v>
      </c>
      <c r="O58" s="214">
        <v>7.0486254073</v>
      </c>
      <c r="P58" s="214">
        <v>5.2933039469</v>
      </c>
      <c r="Q58" s="213">
        <v>3.9418832566</v>
      </c>
      <c r="R58" s="187"/>
      <c r="S58" s="187"/>
      <c r="T58" s="187"/>
      <c r="U58" s="187"/>
      <c r="V58" s="187"/>
      <c r="W58" s="187"/>
      <c r="X58" s="187"/>
      <c r="Y58" s="187"/>
      <c r="Z58" s="187"/>
    </row>
    <row r="59" ht="13.5" customHeight="1">
      <c r="A59" s="211">
        <v>1967.0</v>
      </c>
      <c r="B59" s="214">
        <v>67.1349376154</v>
      </c>
      <c r="C59" s="214">
        <v>67.765725957</v>
      </c>
      <c r="D59" s="214">
        <v>64.0605395</v>
      </c>
      <c r="E59" s="214">
        <v>59.1940686865</v>
      </c>
      <c r="F59" s="214">
        <v>49.607597051</v>
      </c>
      <c r="G59" s="214">
        <v>40.3402232671</v>
      </c>
      <c r="H59" s="214">
        <v>31.1142417796</v>
      </c>
      <c r="I59" s="214">
        <v>26.6712824971</v>
      </c>
      <c r="J59" s="214">
        <v>22.4071687916</v>
      </c>
      <c r="K59" s="214">
        <v>18.4015919128</v>
      </c>
      <c r="L59" s="214">
        <v>14.7677769299</v>
      </c>
      <c r="M59" s="214">
        <v>11.6724323773</v>
      </c>
      <c r="N59" s="214">
        <v>9.1296819937</v>
      </c>
      <c r="O59" s="214">
        <v>6.9830293977</v>
      </c>
      <c r="P59" s="214">
        <v>5.1934270935</v>
      </c>
      <c r="Q59" s="213">
        <v>3.8332757964</v>
      </c>
      <c r="R59" s="187"/>
      <c r="S59" s="187"/>
      <c r="T59" s="187"/>
      <c r="U59" s="187"/>
      <c r="V59" s="187"/>
      <c r="W59" s="187"/>
      <c r="X59" s="187"/>
      <c r="Y59" s="187"/>
      <c r="Z59" s="187"/>
    </row>
    <row r="60" ht="13.5" customHeight="1">
      <c r="A60" s="211">
        <v>1968.0</v>
      </c>
      <c r="B60" s="214">
        <v>66.5761395276</v>
      </c>
      <c r="C60" s="214">
        <v>67.2528159072</v>
      </c>
      <c r="D60" s="214">
        <v>63.4863736691</v>
      </c>
      <c r="E60" s="214">
        <v>58.6780061896</v>
      </c>
      <c r="F60" s="214">
        <v>49.1393797808</v>
      </c>
      <c r="G60" s="214">
        <v>39.9724643126</v>
      </c>
      <c r="H60" s="214">
        <v>30.7789712986</v>
      </c>
      <c r="I60" s="214">
        <v>26.3550305195</v>
      </c>
      <c r="J60" s="214">
        <v>22.1214075445</v>
      </c>
      <c r="K60" s="214">
        <v>18.101989956</v>
      </c>
      <c r="L60" s="214">
        <v>14.5114987013</v>
      </c>
      <c r="M60" s="214">
        <v>11.4556244582</v>
      </c>
      <c r="N60" s="214">
        <v>8.9037336865</v>
      </c>
      <c r="O60" s="214">
        <v>6.7687325243</v>
      </c>
      <c r="P60" s="214">
        <v>5.0171373579</v>
      </c>
      <c r="Q60" s="213">
        <v>3.7292611268</v>
      </c>
      <c r="R60" s="187"/>
      <c r="S60" s="187"/>
      <c r="T60" s="187"/>
      <c r="U60" s="187"/>
      <c r="V60" s="187"/>
      <c r="W60" s="187"/>
      <c r="X60" s="187"/>
      <c r="Y60" s="187"/>
      <c r="Z60" s="187"/>
    </row>
    <row r="61" ht="13.5" customHeight="1">
      <c r="A61" s="211">
        <v>1969.0</v>
      </c>
      <c r="B61" s="214">
        <v>65.9553908971</v>
      </c>
      <c r="C61" s="214">
        <v>66.6468412746</v>
      </c>
      <c r="D61" s="214">
        <v>62.9089998998</v>
      </c>
      <c r="E61" s="214">
        <v>58.0629339513</v>
      </c>
      <c r="F61" s="214">
        <v>48.5773749398</v>
      </c>
      <c r="G61" s="214">
        <v>39.3891747342</v>
      </c>
      <c r="H61" s="214">
        <v>30.2110365305</v>
      </c>
      <c r="I61" s="214">
        <v>25.7998375747</v>
      </c>
      <c r="J61" s="214">
        <v>21.631921319900002</v>
      </c>
      <c r="K61" s="214">
        <v>17.6866763381</v>
      </c>
      <c r="L61" s="214">
        <v>14.1083358172</v>
      </c>
      <c r="M61" s="214">
        <v>11.0813479783</v>
      </c>
      <c r="N61" s="214">
        <v>8.6403164328</v>
      </c>
      <c r="O61" s="214">
        <v>6.7031909611</v>
      </c>
      <c r="P61" s="214">
        <v>5.1238398751</v>
      </c>
      <c r="Q61" s="213">
        <v>3.8738166272</v>
      </c>
      <c r="R61" s="187"/>
      <c r="S61" s="187"/>
      <c r="T61" s="187"/>
      <c r="U61" s="187"/>
      <c r="V61" s="187"/>
      <c r="W61" s="187"/>
      <c r="X61" s="187"/>
      <c r="Y61" s="187"/>
      <c r="Z61" s="187"/>
    </row>
    <row r="62" ht="13.5" customHeight="1">
      <c r="A62" s="211">
        <v>1970.0</v>
      </c>
      <c r="B62" s="214">
        <v>66.0633099033</v>
      </c>
      <c r="C62" s="214">
        <v>66.6412507018</v>
      </c>
      <c r="D62" s="214">
        <v>62.8763707954</v>
      </c>
      <c r="E62" s="214">
        <v>58.024004261</v>
      </c>
      <c r="F62" s="214">
        <v>48.4686358729</v>
      </c>
      <c r="G62" s="214">
        <v>39.244176927</v>
      </c>
      <c r="H62" s="214">
        <v>30.0989120501</v>
      </c>
      <c r="I62" s="214">
        <v>25.6837968487</v>
      </c>
      <c r="J62" s="214">
        <v>21.5250724083</v>
      </c>
      <c r="K62" s="214">
        <v>17.6519738606</v>
      </c>
      <c r="L62" s="214">
        <v>14.0971058487</v>
      </c>
      <c r="M62" s="214">
        <v>11.0476233541</v>
      </c>
      <c r="N62" s="214">
        <v>8.5724987107</v>
      </c>
      <c r="O62" s="214">
        <v>6.5839066348</v>
      </c>
      <c r="P62" s="214">
        <v>4.9747610444</v>
      </c>
      <c r="Q62" s="213">
        <v>3.7162802491</v>
      </c>
      <c r="R62" s="187"/>
      <c r="S62" s="187"/>
      <c r="T62" s="187"/>
      <c r="U62" s="187"/>
      <c r="V62" s="187"/>
      <c r="W62" s="187"/>
      <c r="X62" s="187"/>
      <c r="Y62" s="187"/>
      <c r="Z62" s="187"/>
    </row>
    <row r="63" ht="13.5" customHeight="1">
      <c r="A63" s="211">
        <v>1971.0</v>
      </c>
      <c r="B63" s="214">
        <v>66.1688753707</v>
      </c>
      <c r="C63" s="214">
        <v>66.7956643751</v>
      </c>
      <c r="D63" s="214">
        <v>63.0426616355</v>
      </c>
      <c r="E63" s="214">
        <v>58.1857193169</v>
      </c>
      <c r="F63" s="214">
        <v>48.6345944489</v>
      </c>
      <c r="G63" s="214">
        <v>39.353684513</v>
      </c>
      <c r="H63" s="214">
        <v>30.1867709183</v>
      </c>
      <c r="I63" s="214">
        <v>25.7999018696</v>
      </c>
      <c r="J63" s="214">
        <v>21.6563556729</v>
      </c>
      <c r="K63" s="214">
        <v>17.7595747673</v>
      </c>
      <c r="L63" s="214">
        <v>14.1683976833</v>
      </c>
      <c r="M63" s="214">
        <v>11.0715949315</v>
      </c>
      <c r="N63" s="214">
        <v>8.5483115236</v>
      </c>
      <c r="O63" s="214">
        <v>6.5577719659</v>
      </c>
      <c r="P63" s="214">
        <v>4.9185672898</v>
      </c>
      <c r="Q63" s="213">
        <v>3.631878045</v>
      </c>
      <c r="R63" s="215"/>
      <c r="S63" s="215"/>
      <c r="T63" s="215"/>
      <c r="U63" s="215"/>
      <c r="V63" s="215"/>
      <c r="W63" s="215"/>
      <c r="X63" s="215"/>
      <c r="Y63" s="215"/>
      <c r="Z63" s="215"/>
    </row>
    <row r="64" ht="13.5" customHeight="1">
      <c r="A64" s="211">
        <v>1972.0</v>
      </c>
      <c r="B64" s="214">
        <v>66.8434516585</v>
      </c>
      <c r="C64" s="214">
        <v>67.389046876</v>
      </c>
      <c r="D64" s="214">
        <v>63.6028784018</v>
      </c>
      <c r="E64" s="214">
        <v>58.7427828707</v>
      </c>
      <c r="F64" s="214">
        <v>49.1615619211</v>
      </c>
      <c r="G64" s="214">
        <v>39.86574679</v>
      </c>
      <c r="H64" s="214">
        <v>30.6589027779</v>
      </c>
      <c r="I64" s="214">
        <v>26.2427738459</v>
      </c>
      <c r="J64" s="214">
        <v>22.0420031623</v>
      </c>
      <c r="K64" s="214">
        <v>18.1535005816</v>
      </c>
      <c r="L64" s="214">
        <v>14.5703377346</v>
      </c>
      <c r="M64" s="214">
        <v>11.4495346581</v>
      </c>
      <c r="N64" s="214">
        <v>8.8694062197</v>
      </c>
      <c r="O64" s="214">
        <v>6.7496235228</v>
      </c>
      <c r="P64" s="214">
        <v>5.0432859338</v>
      </c>
      <c r="Q64" s="213">
        <v>3.7541707893</v>
      </c>
      <c r="R64" s="215"/>
      <c r="S64" s="215"/>
      <c r="T64" s="215"/>
      <c r="U64" s="215"/>
      <c r="V64" s="215"/>
      <c r="W64" s="215"/>
      <c r="X64" s="215"/>
      <c r="Y64" s="215"/>
      <c r="Z64" s="215"/>
    </row>
    <row r="65" ht="13.5" customHeight="1">
      <c r="A65" s="211">
        <v>1973.0</v>
      </c>
      <c r="B65" s="214">
        <v>66.5408010452</v>
      </c>
      <c r="C65" s="214">
        <v>67.1878986296</v>
      </c>
      <c r="D65" s="214">
        <v>63.3947527164</v>
      </c>
      <c r="E65" s="214">
        <v>58.5474259157</v>
      </c>
      <c r="F65" s="214">
        <v>48.9702594997</v>
      </c>
      <c r="G65" s="214">
        <v>39.6455702043</v>
      </c>
      <c r="H65" s="214">
        <v>30.3817387125</v>
      </c>
      <c r="I65" s="214">
        <v>25.9685208918</v>
      </c>
      <c r="J65" s="214">
        <v>21.7516544572</v>
      </c>
      <c r="K65" s="214">
        <v>17.8680339191</v>
      </c>
      <c r="L65" s="214">
        <v>14.3118498086</v>
      </c>
      <c r="M65" s="214">
        <v>11.1697182169</v>
      </c>
      <c r="N65" s="214">
        <v>8.5917153132</v>
      </c>
      <c r="O65" s="214">
        <v>6.5005553192</v>
      </c>
      <c r="P65" s="214">
        <v>4.857432051</v>
      </c>
      <c r="Q65" s="213">
        <v>3.5600425675</v>
      </c>
      <c r="R65" s="187"/>
      <c r="S65" s="187"/>
      <c r="T65" s="187"/>
      <c r="U65" s="187"/>
      <c r="V65" s="187"/>
      <c r="W65" s="187"/>
      <c r="X65" s="187"/>
      <c r="Y65" s="187"/>
      <c r="Z65" s="187"/>
    </row>
    <row r="66" ht="13.5" customHeight="1">
      <c r="A66" s="211">
        <v>1974.0</v>
      </c>
      <c r="B66" s="214">
        <v>66.7744914945</v>
      </c>
      <c r="C66" s="214">
        <v>67.2942818864</v>
      </c>
      <c r="D66" s="214">
        <v>63.4774366366</v>
      </c>
      <c r="E66" s="214">
        <v>58.6301421916</v>
      </c>
      <c r="F66" s="214">
        <v>49.0113049577</v>
      </c>
      <c r="G66" s="214">
        <v>39.6305757717</v>
      </c>
      <c r="H66" s="214">
        <v>30.3318734871</v>
      </c>
      <c r="I66" s="214">
        <v>25.9020838309</v>
      </c>
      <c r="J66" s="214">
        <v>21.7277313741</v>
      </c>
      <c r="K66" s="214">
        <v>17.8744488629</v>
      </c>
      <c r="L66" s="214">
        <v>14.2985533272</v>
      </c>
      <c r="M66" s="214">
        <v>11.1557881007</v>
      </c>
      <c r="N66" s="214">
        <v>8.5454228498</v>
      </c>
      <c r="O66" s="214">
        <v>6.4489596734</v>
      </c>
      <c r="P66" s="214">
        <v>4.8331284814</v>
      </c>
      <c r="Q66" s="213">
        <v>3.5412592723</v>
      </c>
      <c r="R66" s="187"/>
      <c r="S66" s="187"/>
      <c r="T66" s="187"/>
      <c r="U66" s="187"/>
      <c r="V66" s="187"/>
      <c r="W66" s="187"/>
      <c r="X66" s="187"/>
      <c r="Y66" s="187"/>
      <c r="Z66" s="187"/>
    </row>
    <row r="67" ht="13.5" customHeight="1">
      <c r="A67" s="211">
        <v>1975.0</v>
      </c>
      <c r="B67" s="214">
        <v>67.0390459537</v>
      </c>
      <c r="C67" s="214">
        <v>67.5241343526</v>
      </c>
      <c r="D67" s="214">
        <v>63.7046101405</v>
      </c>
      <c r="E67" s="214">
        <v>58.8510762774</v>
      </c>
      <c r="F67" s="214">
        <v>49.2242538108</v>
      </c>
      <c r="G67" s="214">
        <v>39.8420005581</v>
      </c>
      <c r="H67" s="214">
        <v>30.6031215786</v>
      </c>
      <c r="I67" s="214">
        <v>26.1855131408</v>
      </c>
      <c r="J67" s="214">
        <v>21.9673506741</v>
      </c>
      <c r="K67" s="214">
        <v>18.0889280787</v>
      </c>
      <c r="L67" s="214">
        <v>14.5463715536</v>
      </c>
      <c r="M67" s="214">
        <v>11.3867304511</v>
      </c>
      <c r="N67" s="214">
        <v>8.7335823713</v>
      </c>
      <c r="O67" s="214">
        <v>6.5857984937</v>
      </c>
      <c r="P67" s="214">
        <v>4.8718177061</v>
      </c>
      <c r="Q67" s="213">
        <v>3.6036680647</v>
      </c>
      <c r="R67" s="187"/>
      <c r="S67" s="187"/>
      <c r="T67" s="187"/>
      <c r="U67" s="187"/>
      <c r="V67" s="187"/>
      <c r="W67" s="187"/>
      <c r="X67" s="187"/>
      <c r="Y67" s="187"/>
      <c r="Z67" s="187"/>
    </row>
    <row r="68" ht="13.5" customHeight="1">
      <c r="A68" s="211">
        <v>1976.0</v>
      </c>
      <c r="B68" s="214">
        <v>67.0844096686</v>
      </c>
      <c r="C68" s="214">
        <v>67.5720747045</v>
      </c>
      <c r="D68" s="214">
        <v>63.7487363533</v>
      </c>
      <c r="E68" s="214">
        <v>58.8832136733</v>
      </c>
      <c r="F68" s="214">
        <v>49.2394270851</v>
      </c>
      <c r="G68" s="214">
        <v>39.8870035038</v>
      </c>
      <c r="H68" s="214">
        <v>30.5970521464</v>
      </c>
      <c r="I68" s="214">
        <v>26.1613169788</v>
      </c>
      <c r="J68" s="214">
        <v>21.9643086276</v>
      </c>
      <c r="K68" s="214">
        <v>18.1048691485</v>
      </c>
      <c r="L68" s="214">
        <v>14.5769542917</v>
      </c>
      <c r="M68" s="214">
        <v>11.3723554375</v>
      </c>
      <c r="N68" s="214">
        <v>8.6862819704</v>
      </c>
      <c r="O68" s="214">
        <v>6.556964982</v>
      </c>
      <c r="P68" s="214">
        <v>4.8577996012</v>
      </c>
      <c r="Q68" s="213">
        <v>3.5761595736</v>
      </c>
      <c r="R68" s="187"/>
      <c r="S68" s="187"/>
      <c r="T68" s="187"/>
      <c r="U68" s="187"/>
      <c r="V68" s="187"/>
      <c r="W68" s="187"/>
      <c r="X68" s="187"/>
      <c r="Y68" s="187"/>
      <c r="Z68" s="187"/>
    </row>
    <row r="69" ht="13.5" customHeight="1">
      <c r="A69" s="211">
        <v>1977.0</v>
      </c>
      <c r="B69" s="214">
        <v>67.1564855619</v>
      </c>
      <c r="C69" s="214">
        <v>67.6428696815</v>
      </c>
      <c r="D69" s="214">
        <v>63.8087676293</v>
      </c>
      <c r="E69" s="214">
        <v>58.9314696019</v>
      </c>
      <c r="F69" s="214">
        <v>49.2806375128</v>
      </c>
      <c r="G69" s="214">
        <v>39.8428450211</v>
      </c>
      <c r="H69" s="214">
        <v>30.5586070115</v>
      </c>
      <c r="I69" s="214">
        <v>26.1319094128</v>
      </c>
      <c r="J69" s="214">
        <v>21.9613796264</v>
      </c>
      <c r="K69" s="214">
        <v>18.1012584248</v>
      </c>
      <c r="L69" s="214">
        <v>14.6121544556</v>
      </c>
      <c r="M69" s="214">
        <v>11.4371863192</v>
      </c>
      <c r="N69" s="214">
        <v>8.7865007661</v>
      </c>
      <c r="O69" s="214">
        <v>6.6477457189</v>
      </c>
      <c r="P69" s="214">
        <v>4.9373748993</v>
      </c>
      <c r="Q69" s="213">
        <v>3.647829307</v>
      </c>
      <c r="R69" s="187"/>
      <c r="S69" s="187"/>
      <c r="T69" s="187"/>
      <c r="U69" s="187"/>
      <c r="V69" s="187"/>
      <c r="W69" s="187"/>
      <c r="X69" s="187"/>
      <c r="Y69" s="187"/>
      <c r="Z69" s="187"/>
    </row>
    <row r="70" ht="13.5" customHeight="1">
      <c r="A70" s="211">
        <v>1978.0</v>
      </c>
      <c r="B70" s="214">
        <v>67.2433820412</v>
      </c>
      <c r="C70" s="214">
        <v>67.593675928</v>
      </c>
      <c r="D70" s="214">
        <v>63.7614348445</v>
      </c>
      <c r="E70" s="214">
        <v>58.8819951614</v>
      </c>
      <c r="F70" s="214">
        <v>49.2274915503</v>
      </c>
      <c r="G70" s="214">
        <v>39.8025184082</v>
      </c>
      <c r="H70" s="214">
        <v>30.5331301476</v>
      </c>
      <c r="I70" s="214">
        <v>26.1042003252</v>
      </c>
      <c r="J70" s="214">
        <v>21.934495409</v>
      </c>
      <c r="K70" s="214">
        <v>18.0891836976</v>
      </c>
      <c r="L70" s="214">
        <v>14.6388703414</v>
      </c>
      <c r="M70" s="214">
        <v>11.5179385702</v>
      </c>
      <c r="N70" s="214">
        <v>8.8280023795</v>
      </c>
      <c r="O70" s="214">
        <v>6.6497478108</v>
      </c>
      <c r="P70" s="214">
        <v>4.9750823742</v>
      </c>
      <c r="Q70" s="213">
        <v>3.7092433287</v>
      </c>
      <c r="R70" s="187"/>
      <c r="S70" s="187"/>
      <c r="T70" s="187"/>
      <c r="U70" s="187"/>
      <c r="V70" s="187"/>
      <c r="W70" s="187"/>
      <c r="X70" s="187"/>
      <c r="Y70" s="187"/>
      <c r="Z70" s="187"/>
    </row>
    <row r="71" ht="13.5" customHeight="1">
      <c r="A71" s="211">
        <v>1979.0</v>
      </c>
      <c r="B71" s="214">
        <v>67.3982917152</v>
      </c>
      <c r="C71" s="214">
        <v>67.6163149311</v>
      </c>
      <c r="D71" s="214">
        <v>63.7845595973</v>
      </c>
      <c r="E71" s="214">
        <v>58.9261006981</v>
      </c>
      <c r="F71" s="214">
        <v>49.2333927353</v>
      </c>
      <c r="G71" s="214">
        <v>39.8063510554</v>
      </c>
      <c r="H71" s="214">
        <v>30.5520082196</v>
      </c>
      <c r="I71" s="214">
        <v>26.1349649403</v>
      </c>
      <c r="J71" s="214">
        <v>21.9354174051</v>
      </c>
      <c r="K71" s="214">
        <v>18.062639875</v>
      </c>
      <c r="L71" s="214">
        <v>14.6047955063</v>
      </c>
      <c r="M71" s="214">
        <v>11.532744489</v>
      </c>
      <c r="N71" s="214">
        <v>8.8496491576</v>
      </c>
      <c r="O71" s="214">
        <v>6.6650033454</v>
      </c>
      <c r="P71" s="214">
        <v>4.9555363791</v>
      </c>
      <c r="Q71" s="213">
        <v>3.6750947032</v>
      </c>
      <c r="R71" s="187"/>
      <c r="S71" s="187"/>
      <c r="T71" s="187"/>
      <c r="U71" s="187"/>
      <c r="V71" s="187"/>
      <c r="W71" s="187"/>
      <c r="X71" s="187"/>
      <c r="Y71" s="187"/>
      <c r="Z71" s="187"/>
    </row>
    <row r="72" ht="13.5" customHeight="1">
      <c r="A72" s="211">
        <v>1980.0</v>
      </c>
      <c r="B72" s="214">
        <v>66.8844391098</v>
      </c>
      <c r="C72" s="214">
        <v>67.1341361042</v>
      </c>
      <c r="D72" s="214">
        <v>63.3032903058</v>
      </c>
      <c r="E72" s="214">
        <v>58.4509236217</v>
      </c>
      <c r="F72" s="214">
        <v>48.7643467396</v>
      </c>
      <c r="G72" s="214">
        <v>39.3703046737</v>
      </c>
      <c r="H72" s="214">
        <v>30.0785475985</v>
      </c>
      <c r="I72" s="214">
        <v>25.6684281464</v>
      </c>
      <c r="J72" s="214">
        <v>21.517492123</v>
      </c>
      <c r="K72" s="214">
        <v>17.7273915153</v>
      </c>
      <c r="L72" s="214">
        <v>14.3264836539</v>
      </c>
      <c r="M72" s="214">
        <v>11.269076591</v>
      </c>
      <c r="N72" s="214">
        <v>8.5934447928</v>
      </c>
      <c r="O72" s="214">
        <v>6.4483519591</v>
      </c>
      <c r="P72" s="214">
        <v>4.7512275481</v>
      </c>
      <c r="Q72" s="213">
        <v>3.5039040358</v>
      </c>
      <c r="R72" s="187"/>
      <c r="S72" s="187"/>
      <c r="T72" s="187"/>
      <c r="U72" s="187"/>
      <c r="V72" s="187"/>
      <c r="W72" s="187"/>
      <c r="X72" s="187"/>
      <c r="Y72" s="187"/>
      <c r="Z72" s="187"/>
    </row>
    <row r="73" ht="13.5" customHeight="1">
      <c r="A73" s="211">
        <v>1981.0</v>
      </c>
      <c r="B73" s="214">
        <v>67.2104629129</v>
      </c>
      <c r="C73" s="214">
        <v>67.3881109753</v>
      </c>
      <c r="D73" s="214">
        <v>63.5505801172</v>
      </c>
      <c r="E73" s="214">
        <v>58.6891291058</v>
      </c>
      <c r="F73" s="214">
        <v>49.0142032449</v>
      </c>
      <c r="G73" s="214">
        <v>39.588181984</v>
      </c>
      <c r="H73" s="214">
        <v>30.3347367999</v>
      </c>
      <c r="I73" s="214">
        <v>25.9121333471</v>
      </c>
      <c r="J73" s="214">
        <v>21.7286503888</v>
      </c>
      <c r="K73" s="214">
        <v>17.8810191292</v>
      </c>
      <c r="L73" s="214">
        <v>14.4674948168</v>
      </c>
      <c r="M73" s="214">
        <v>11.437588691</v>
      </c>
      <c r="N73" s="214">
        <v>8.7283074497</v>
      </c>
      <c r="O73" s="214">
        <v>6.5113039263</v>
      </c>
      <c r="P73" s="214">
        <v>4.7973781226</v>
      </c>
      <c r="Q73" s="213">
        <v>3.5244558505</v>
      </c>
      <c r="R73" s="187"/>
      <c r="S73" s="187"/>
      <c r="T73" s="187"/>
      <c r="U73" s="187"/>
      <c r="V73" s="187"/>
      <c r="W73" s="187"/>
      <c r="X73" s="187"/>
      <c r="Y73" s="187"/>
      <c r="Z73" s="187"/>
    </row>
    <row r="74" ht="13.5" customHeight="1">
      <c r="A74" s="211">
        <v>1982.0</v>
      </c>
      <c r="B74" s="214">
        <v>67.3370982496</v>
      </c>
      <c r="C74" s="214">
        <v>67.5522034985</v>
      </c>
      <c r="D74" s="214">
        <v>63.7129191292</v>
      </c>
      <c r="E74" s="214">
        <v>58.8199091123</v>
      </c>
      <c r="F74" s="214">
        <v>49.1258262802</v>
      </c>
      <c r="G74" s="214">
        <v>39.6598691875</v>
      </c>
      <c r="H74" s="214">
        <v>30.3833458258</v>
      </c>
      <c r="I74" s="214">
        <v>25.9501329925</v>
      </c>
      <c r="J74" s="214">
        <v>21.7507456204</v>
      </c>
      <c r="K74" s="214">
        <v>17.9159955382</v>
      </c>
      <c r="L74" s="214">
        <v>14.4500403149</v>
      </c>
      <c r="M74" s="214">
        <v>11.4283498481</v>
      </c>
      <c r="N74" s="214">
        <v>8.7535936924</v>
      </c>
      <c r="O74" s="214">
        <v>6.520881537</v>
      </c>
      <c r="P74" s="214">
        <v>4.8296847117</v>
      </c>
      <c r="Q74" s="213">
        <v>3.5838852758</v>
      </c>
      <c r="R74" s="187"/>
      <c r="S74" s="187"/>
      <c r="T74" s="187"/>
      <c r="U74" s="187"/>
      <c r="V74" s="187"/>
      <c r="W74" s="187"/>
      <c r="X74" s="187"/>
      <c r="Y74" s="187"/>
      <c r="Z74" s="187"/>
    </row>
    <row r="75" ht="13.5" customHeight="1">
      <c r="A75" s="211">
        <v>1983.0</v>
      </c>
      <c r="B75" s="214">
        <v>67.0561628984</v>
      </c>
      <c r="C75" s="214">
        <v>67.2075526305</v>
      </c>
      <c r="D75" s="214">
        <v>63.3427072668</v>
      </c>
      <c r="E75" s="214">
        <v>58.4665350155</v>
      </c>
      <c r="F75" s="214">
        <v>48.7778539829</v>
      </c>
      <c r="G75" s="214">
        <v>39.3422022943</v>
      </c>
      <c r="H75" s="214">
        <v>30.0761838126</v>
      </c>
      <c r="I75" s="214">
        <v>25.6762050771</v>
      </c>
      <c r="J75" s="214">
        <v>21.5353550222</v>
      </c>
      <c r="K75" s="214">
        <v>17.7127589275</v>
      </c>
      <c r="L75" s="214">
        <v>14.2920818503</v>
      </c>
      <c r="M75" s="214">
        <v>11.2975408749</v>
      </c>
      <c r="N75" s="214">
        <v>8.6927038175</v>
      </c>
      <c r="O75" s="214">
        <v>6.5002039894</v>
      </c>
      <c r="P75" s="214">
        <v>4.7790627884</v>
      </c>
      <c r="Q75" s="213">
        <v>3.4995413492</v>
      </c>
      <c r="R75" s="187"/>
      <c r="S75" s="187"/>
      <c r="T75" s="187"/>
      <c r="U75" s="187"/>
      <c r="V75" s="187"/>
      <c r="W75" s="187"/>
      <c r="X75" s="187"/>
      <c r="Y75" s="187"/>
      <c r="Z75" s="187"/>
    </row>
    <row r="76" ht="13.5" customHeight="1">
      <c r="A76" s="211">
        <v>1984.0</v>
      </c>
      <c r="B76" s="214">
        <v>67.349536708</v>
      </c>
      <c r="C76" s="214">
        <v>67.4552464313</v>
      </c>
      <c r="D76" s="214">
        <v>63.599268003</v>
      </c>
      <c r="E76" s="214">
        <v>58.7126513746</v>
      </c>
      <c r="F76" s="214">
        <v>48.9905680383</v>
      </c>
      <c r="G76" s="214">
        <v>39.4883589932</v>
      </c>
      <c r="H76" s="214">
        <v>30.2185696129</v>
      </c>
      <c r="I76" s="214">
        <v>25.8038312302</v>
      </c>
      <c r="J76" s="214">
        <v>21.675638765</v>
      </c>
      <c r="K76" s="214">
        <v>17.8544663582</v>
      </c>
      <c r="L76" s="214">
        <v>14.4283930668</v>
      </c>
      <c r="M76" s="214">
        <v>11.4711983228</v>
      </c>
      <c r="N76" s="214">
        <v>8.8230532242</v>
      </c>
      <c r="O76" s="214">
        <v>6.6157224896</v>
      </c>
      <c r="P76" s="214">
        <v>4.8939250425</v>
      </c>
      <c r="Q76" s="213">
        <v>3.6145528492</v>
      </c>
      <c r="R76" s="187"/>
      <c r="S76" s="187"/>
      <c r="T76" s="187"/>
      <c r="U76" s="187"/>
      <c r="V76" s="187"/>
      <c r="W76" s="187"/>
      <c r="X76" s="187"/>
      <c r="Y76" s="187"/>
      <c r="Z76" s="187"/>
    </row>
    <row r="77" ht="13.5" customHeight="1">
      <c r="A77" s="211">
        <v>1985.0</v>
      </c>
      <c r="B77" s="214">
        <v>67.5086732813</v>
      </c>
      <c r="C77" s="214">
        <v>67.4564810289</v>
      </c>
      <c r="D77" s="214">
        <v>63.5909949523</v>
      </c>
      <c r="E77" s="214">
        <v>58.6891450453</v>
      </c>
      <c r="F77" s="214">
        <v>48.9965298412</v>
      </c>
      <c r="G77" s="214">
        <v>39.529180734</v>
      </c>
      <c r="H77" s="214">
        <v>30.2494584888</v>
      </c>
      <c r="I77" s="214">
        <v>25.8603378712</v>
      </c>
      <c r="J77" s="214">
        <v>21.7167692716</v>
      </c>
      <c r="K77" s="214">
        <v>17.8812072748</v>
      </c>
      <c r="L77" s="214">
        <v>14.4258500525</v>
      </c>
      <c r="M77" s="214">
        <v>11.4928014554</v>
      </c>
      <c r="N77" s="214">
        <v>8.8553999246</v>
      </c>
      <c r="O77" s="214">
        <v>6.6343650911</v>
      </c>
      <c r="P77" s="214">
        <v>4.907144199</v>
      </c>
      <c r="Q77" s="213">
        <v>3.6298572326</v>
      </c>
      <c r="R77" s="187"/>
      <c r="S77" s="187"/>
      <c r="T77" s="187"/>
      <c r="U77" s="187"/>
      <c r="V77" s="187"/>
      <c r="W77" s="187"/>
      <c r="X77" s="187"/>
      <c r="Y77" s="187"/>
      <c r="Z77" s="187"/>
    </row>
    <row r="78" ht="13.5" customHeight="1">
      <c r="A78" s="211">
        <v>1986.0</v>
      </c>
      <c r="B78" s="214">
        <v>67.4965165892</v>
      </c>
      <c r="C78" s="214">
        <v>67.4462166825</v>
      </c>
      <c r="D78" s="214">
        <v>63.6054483477</v>
      </c>
      <c r="E78" s="214">
        <v>58.718029854</v>
      </c>
      <c r="F78" s="214">
        <v>49.0153497507</v>
      </c>
      <c r="G78" s="214">
        <v>39.5413651633</v>
      </c>
      <c r="H78" s="214">
        <v>30.217958794</v>
      </c>
      <c r="I78" s="214">
        <v>25.8243696468</v>
      </c>
      <c r="J78" s="214">
        <v>21.6598308039</v>
      </c>
      <c r="K78" s="214">
        <v>17.8331168976</v>
      </c>
      <c r="L78" s="214">
        <v>14.4222392687</v>
      </c>
      <c r="M78" s="214">
        <v>11.454745972</v>
      </c>
      <c r="N78" s="214">
        <v>8.8659618835</v>
      </c>
      <c r="O78" s="214">
        <v>6.6121573602</v>
      </c>
      <c r="P78" s="214">
        <v>4.8566363159</v>
      </c>
      <c r="Q78" s="213">
        <v>3.5626108764</v>
      </c>
      <c r="R78" s="187"/>
      <c r="S78" s="187"/>
      <c r="T78" s="187"/>
      <c r="U78" s="187"/>
      <c r="V78" s="187"/>
      <c r="W78" s="187"/>
      <c r="X78" s="187"/>
      <c r="Y78" s="187"/>
      <c r="Z78" s="187"/>
    </row>
    <row r="79" ht="13.5" customHeight="1">
      <c r="A79" s="211">
        <v>1987.0</v>
      </c>
      <c r="B79" s="214">
        <v>67.8838554973</v>
      </c>
      <c r="C79" s="214">
        <v>67.816845961</v>
      </c>
      <c r="D79" s="214">
        <v>63.9504104175</v>
      </c>
      <c r="E79" s="214">
        <v>59.0569901508</v>
      </c>
      <c r="F79" s="214">
        <v>49.3510312287</v>
      </c>
      <c r="G79" s="214">
        <v>39.8644361437</v>
      </c>
      <c r="H79" s="214">
        <v>30.5373047656</v>
      </c>
      <c r="I79" s="214">
        <v>26.1392676537</v>
      </c>
      <c r="J79" s="214">
        <v>21.984967808</v>
      </c>
      <c r="K79" s="214">
        <v>18.151501954</v>
      </c>
      <c r="L79" s="214">
        <v>14.6896430637</v>
      </c>
      <c r="M79" s="214">
        <v>11.7044588766</v>
      </c>
      <c r="N79" s="214">
        <v>9.117505536</v>
      </c>
      <c r="O79" s="214">
        <v>6.8567526343</v>
      </c>
      <c r="P79" s="214">
        <v>5.095104798</v>
      </c>
      <c r="Q79" s="213">
        <v>3.783347951</v>
      </c>
      <c r="R79" s="187"/>
      <c r="S79" s="187"/>
      <c r="T79" s="187"/>
      <c r="U79" s="187"/>
      <c r="V79" s="187"/>
      <c r="W79" s="187"/>
      <c r="X79" s="187"/>
      <c r="Y79" s="187"/>
      <c r="Z79" s="187"/>
    </row>
    <row r="80" ht="13.5" customHeight="1">
      <c r="A80" s="211">
        <v>1988.0</v>
      </c>
      <c r="B80" s="214">
        <v>68.1269376486</v>
      </c>
      <c r="C80" s="214">
        <v>67.9595142375</v>
      </c>
      <c r="D80" s="214">
        <v>64.083050022</v>
      </c>
      <c r="E80" s="214">
        <v>59.1828106537</v>
      </c>
      <c r="F80" s="214">
        <v>49.4675161198</v>
      </c>
      <c r="G80" s="214">
        <v>39.9515730728</v>
      </c>
      <c r="H80" s="214">
        <v>30.6664782965</v>
      </c>
      <c r="I80" s="214">
        <v>26.2447758318</v>
      </c>
      <c r="J80" s="214">
        <v>22.1082295399</v>
      </c>
      <c r="K80" s="214">
        <v>18.252690289</v>
      </c>
      <c r="L80" s="214">
        <v>14.7878830554</v>
      </c>
      <c r="M80" s="214">
        <v>11.7667454846</v>
      </c>
      <c r="N80" s="214">
        <v>9.2262645937</v>
      </c>
      <c r="O80" s="214">
        <v>6.9949694272</v>
      </c>
      <c r="P80" s="214">
        <v>5.1992993745</v>
      </c>
      <c r="Q80" s="213">
        <v>3.8210046562</v>
      </c>
      <c r="R80" s="187"/>
      <c r="S80" s="187"/>
      <c r="T80" s="187"/>
      <c r="U80" s="187"/>
      <c r="V80" s="187"/>
      <c r="W80" s="187"/>
      <c r="X80" s="187"/>
      <c r="Y80" s="187"/>
      <c r="Z80" s="187"/>
    </row>
    <row r="81" ht="13.5" customHeight="1">
      <c r="A81" s="211">
        <v>1989.0</v>
      </c>
      <c r="B81" s="214">
        <v>68.1393371006</v>
      </c>
      <c r="C81" s="214">
        <v>67.9332978042</v>
      </c>
      <c r="D81" s="214">
        <v>64.0695253931</v>
      </c>
      <c r="E81" s="214">
        <v>59.1665293801</v>
      </c>
      <c r="F81" s="214">
        <v>49.4375171229</v>
      </c>
      <c r="G81" s="214">
        <v>39.9543011717</v>
      </c>
      <c r="H81" s="214">
        <v>30.6234880876</v>
      </c>
      <c r="I81" s="214">
        <v>26.210901637</v>
      </c>
      <c r="J81" s="214">
        <v>22.0564614603</v>
      </c>
      <c r="K81" s="214">
        <v>18.1924494751</v>
      </c>
      <c r="L81" s="214">
        <v>14.7189856795</v>
      </c>
      <c r="M81" s="214">
        <v>11.7095846253</v>
      </c>
      <c r="N81" s="214">
        <v>9.1802568477</v>
      </c>
      <c r="O81" s="214">
        <v>6.9324112859</v>
      </c>
      <c r="P81" s="214">
        <v>5.0973396829</v>
      </c>
      <c r="Q81" s="213">
        <v>3.7136919844</v>
      </c>
      <c r="R81" s="187"/>
      <c r="S81" s="187"/>
      <c r="T81" s="187"/>
      <c r="U81" s="187"/>
      <c r="V81" s="187"/>
      <c r="W81" s="187"/>
      <c r="X81" s="187"/>
      <c r="Y81" s="187"/>
      <c r="Z81" s="187"/>
    </row>
    <row r="82" ht="13.5" customHeight="1">
      <c r="A82" s="211">
        <v>1990.0</v>
      </c>
      <c r="B82" s="214">
        <v>67.5700799894</v>
      </c>
      <c r="C82" s="214">
        <v>67.4279027858</v>
      </c>
      <c r="D82" s="214">
        <v>63.5439590352</v>
      </c>
      <c r="E82" s="214">
        <v>58.6409808816</v>
      </c>
      <c r="F82" s="214">
        <v>48.9070079993</v>
      </c>
      <c r="G82" s="214">
        <v>39.4537851529</v>
      </c>
      <c r="H82" s="214">
        <v>30.1929542256</v>
      </c>
      <c r="I82" s="214">
        <v>25.8210723777</v>
      </c>
      <c r="J82" s="214">
        <v>21.7541061234</v>
      </c>
      <c r="K82" s="214">
        <v>17.9883689053</v>
      </c>
      <c r="L82" s="214">
        <v>14.5803879359</v>
      </c>
      <c r="M82" s="214">
        <v>11.620772207</v>
      </c>
      <c r="N82" s="214">
        <v>9.1077273132</v>
      </c>
      <c r="O82" s="214">
        <v>6.9062735589</v>
      </c>
      <c r="P82" s="214">
        <v>5.1334940987</v>
      </c>
      <c r="Q82" s="213">
        <v>3.7818496403</v>
      </c>
      <c r="R82" s="187"/>
      <c r="S82" s="187"/>
      <c r="T82" s="187"/>
      <c r="U82" s="187"/>
      <c r="V82" s="187"/>
      <c r="W82" s="187"/>
      <c r="X82" s="187"/>
      <c r="Y82" s="187"/>
      <c r="Z82" s="187"/>
    </row>
    <row r="83" ht="13.5" customHeight="1">
      <c r="A83" s="211">
        <v>1991.0</v>
      </c>
      <c r="B83" s="214">
        <v>68.2333679175</v>
      </c>
      <c r="C83" s="214">
        <v>68.0334636203</v>
      </c>
      <c r="D83" s="214">
        <v>64.1655970286</v>
      </c>
      <c r="E83" s="214">
        <v>59.2480156891</v>
      </c>
      <c r="F83" s="214">
        <v>49.5557493575</v>
      </c>
      <c r="G83" s="214">
        <v>40.102569186</v>
      </c>
      <c r="H83" s="214">
        <v>30.8115475971</v>
      </c>
      <c r="I83" s="214">
        <v>26.4218880317</v>
      </c>
      <c r="J83" s="214">
        <v>22.3135850023</v>
      </c>
      <c r="K83" s="214">
        <v>18.4779752593</v>
      </c>
      <c r="L83" s="214">
        <v>15.0190228837</v>
      </c>
      <c r="M83" s="214">
        <v>11.9616786034</v>
      </c>
      <c r="N83" s="214">
        <v>9.344766402</v>
      </c>
      <c r="O83" s="214">
        <v>7.0980031608</v>
      </c>
      <c r="P83" s="214">
        <v>5.2406553831</v>
      </c>
      <c r="Q83" s="213">
        <v>3.8233773357</v>
      </c>
      <c r="R83" s="187"/>
      <c r="S83" s="187"/>
      <c r="T83" s="187"/>
      <c r="U83" s="187"/>
      <c r="V83" s="187"/>
      <c r="W83" s="187"/>
      <c r="X83" s="187"/>
      <c r="Y83" s="187"/>
      <c r="Z83" s="187"/>
    </row>
    <row r="84" ht="13.5" customHeight="1">
      <c r="A84" s="211">
        <v>1992.0</v>
      </c>
      <c r="B84" s="214">
        <v>68.5439215368</v>
      </c>
      <c r="C84" s="214">
        <v>68.2868812465</v>
      </c>
      <c r="D84" s="214">
        <v>64.4036166403</v>
      </c>
      <c r="E84" s="214">
        <v>59.4845410616</v>
      </c>
      <c r="F84" s="214">
        <v>49.7860643479</v>
      </c>
      <c r="G84" s="214">
        <v>40.3491971152</v>
      </c>
      <c r="H84" s="214">
        <v>31.0911911848</v>
      </c>
      <c r="I84" s="214">
        <v>26.708974427</v>
      </c>
      <c r="J84" s="214">
        <v>22.57884862</v>
      </c>
      <c r="K84" s="214">
        <v>18.7415929602</v>
      </c>
      <c r="L84" s="214">
        <v>15.2671089577</v>
      </c>
      <c r="M84" s="214">
        <v>12.2095033587</v>
      </c>
      <c r="N84" s="214">
        <v>9.5969402127</v>
      </c>
      <c r="O84" s="214">
        <v>7.318284329</v>
      </c>
      <c r="P84" s="214">
        <v>5.4209254204</v>
      </c>
      <c r="Q84" s="213">
        <v>3.9409371083</v>
      </c>
      <c r="R84" s="187"/>
      <c r="S84" s="187"/>
      <c r="T84" s="187"/>
      <c r="U84" s="187"/>
      <c r="V84" s="187"/>
      <c r="W84" s="187"/>
      <c r="X84" s="187"/>
      <c r="Y84" s="187"/>
      <c r="Z84" s="187"/>
    </row>
    <row r="85" ht="13.5" customHeight="1">
      <c r="A85" s="211">
        <v>1993.0</v>
      </c>
      <c r="B85" s="214">
        <v>69.2776824308</v>
      </c>
      <c r="C85" s="214">
        <v>68.9525100995</v>
      </c>
      <c r="D85" s="214">
        <v>65.0731832013</v>
      </c>
      <c r="E85" s="214">
        <v>60.1538603319</v>
      </c>
      <c r="F85" s="214">
        <v>50.4491428485</v>
      </c>
      <c r="G85" s="214">
        <v>41.0157362345</v>
      </c>
      <c r="H85" s="214">
        <v>31.7011128594</v>
      </c>
      <c r="I85" s="214">
        <v>27.2552950259</v>
      </c>
      <c r="J85" s="214">
        <v>23.0729964813</v>
      </c>
      <c r="K85" s="214">
        <v>19.1867904711</v>
      </c>
      <c r="L85" s="214">
        <v>15.6628039888</v>
      </c>
      <c r="M85" s="214">
        <v>12.5160024417</v>
      </c>
      <c r="N85" s="214">
        <v>9.761519277</v>
      </c>
      <c r="O85" s="214">
        <v>7.4843728147</v>
      </c>
      <c r="P85" s="214">
        <v>5.5295446355</v>
      </c>
      <c r="Q85" s="213">
        <v>4.0065855995</v>
      </c>
      <c r="R85" s="187"/>
      <c r="S85" s="187"/>
      <c r="T85" s="187"/>
      <c r="U85" s="187"/>
      <c r="V85" s="187"/>
      <c r="W85" s="187"/>
      <c r="X85" s="187"/>
      <c r="Y85" s="187"/>
      <c r="Z85" s="187"/>
    </row>
    <row r="86" ht="13.5" customHeight="1">
      <c r="A86" s="211">
        <v>1994.0</v>
      </c>
      <c r="B86" s="214">
        <v>69.5226380962</v>
      </c>
      <c r="C86" s="214">
        <v>69.1049761486</v>
      </c>
      <c r="D86" s="214">
        <v>65.2478798423</v>
      </c>
      <c r="E86" s="214">
        <v>60.3333081578</v>
      </c>
      <c r="F86" s="214">
        <v>50.6388909487</v>
      </c>
      <c r="G86" s="214">
        <v>41.2144925924</v>
      </c>
      <c r="H86" s="214">
        <v>31.8897856711</v>
      </c>
      <c r="I86" s="214">
        <v>27.4446274536</v>
      </c>
      <c r="J86" s="214">
        <v>23.2661163598</v>
      </c>
      <c r="K86" s="214">
        <v>19.3954894292</v>
      </c>
      <c r="L86" s="214">
        <v>15.8526776739</v>
      </c>
      <c r="M86" s="214">
        <v>12.6779942068</v>
      </c>
      <c r="N86" s="214">
        <v>9.8967414166</v>
      </c>
      <c r="O86" s="214">
        <v>7.6050118226</v>
      </c>
      <c r="P86" s="214">
        <v>5.6479159234</v>
      </c>
      <c r="Q86" s="213">
        <v>4.1102226347</v>
      </c>
      <c r="R86" s="187"/>
      <c r="S86" s="187"/>
      <c r="T86" s="187"/>
      <c r="U86" s="187"/>
      <c r="V86" s="187"/>
      <c r="W86" s="187"/>
      <c r="X86" s="187"/>
      <c r="Y86" s="187"/>
      <c r="Z86" s="187"/>
    </row>
    <row r="87" ht="13.5" customHeight="1">
      <c r="A87" s="211">
        <v>1995.0</v>
      </c>
      <c r="B87" s="214">
        <v>69.7074367658</v>
      </c>
      <c r="C87" s="214">
        <v>69.2991096044</v>
      </c>
      <c r="D87" s="214">
        <v>65.410319551</v>
      </c>
      <c r="E87" s="214">
        <v>60.4915781895</v>
      </c>
      <c r="F87" s="214">
        <v>50.776835832</v>
      </c>
      <c r="G87" s="214">
        <v>41.3156777725</v>
      </c>
      <c r="H87" s="214">
        <v>31.9993413143</v>
      </c>
      <c r="I87" s="214">
        <v>27.5529299246</v>
      </c>
      <c r="J87" s="214">
        <v>23.3375610337</v>
      </c>
      <c r="K87" s="214">
        <v>19.4347237604</v>
      </c>
      <c r="L87" s="214">
        <v>15.8432366815</v>
      </c>
      <c r="M87" s="214">
        <v>12.6475133554</v>
      </c>
      <c r="N87" s="214">
        <v>9.8445290173</v>
      </c>
      <c r="O87" s="214">
        <v>7.5544280432</v>
      </c>
      <c r="P87" s="214">
        <v>5.5762277183</v>
      </c>
      <c r="Q87" s="213">
        <v>4.0573871822</v>
      </c>
      <c r="R87" s="187"/>
      <c r="S87" s="187"/>
      <c r="T87" s="187"/>
      <c r="U87" s="187"/>
      <c r="V87" s="187"/>
      <c r="W87" s="187"/>
      <c r="X87" s="187"/>
      <c r="Y87" s="187"/>
      <c r="Z87" s="187"/>
    </row>
    <row r="88" ht="13.5" customHeight="1">
      <c r="A88" s="211">
        <v>1996.0</v>
      </c>
      <c r="B88" s="214">
        <v>70.351494331</v>
      </c>
      <c r="C88" s="214">
        <v>69.7793397233</v>
      </c>
      <c r="D88" s="214">
        <v>65.8800046823</v>
      </c>
      <c r="E88" s="214">
        <v>60.9603700707</v>
      </c>
      <c r="F88" s="214">
        <v>51.2327099583</v>
      </c>
      <c r="G88" s="214">
        <v>41.716863014</v>
      </c>
      <c r="H88" s="214">
        <v>32.3659170885</v>
      </c>
      <c r="I88" s="214">
        <v>27.8926456166</v>
      </c>
      <c r="J88" s="214">
        <v>23.6711788812</v>
      </c>
      <c r="K88" s="214">
        <v>19.7924698966</v>
      </c>
      <c r="L88" s="214">
        <v>16.2120926149</v>
      </c>
      <c r="M88" s="214">
        <v>13.0341493792</v>
      </c>
      <c r="N88" s="214">
        <v>10.2182869151</v>
      </c>
      <c r="O88" s="214">
        <v>7.8438287599</v>
      </c>
      <c r="P88" s="214">
        <v>5.8720976527</v>
      </c>
      <c r="Q88" s="213">
        <v>4.3417219134</v>
      </c>
      <c r="R88" s="187"/>
      <c r="S88" s="187"/>
      <c r="T88" s="187"/>
      <c r="U88" s="187"/>
      <c r="V88" s="187"/>
      <c r="W88" s="187"/>
      <c r="X88" s="187"/>
      <c r="Y88" s="187"/>
      <c r="Z88" s="187"/>
    </row>
    <row r="89" ht="13.5" customHeight="1">
      <c r="A89" s="211">
        <v>1997.0</v>
      </c>
      <c r="B89" s="214">
        <v>70.4873288516</v>
      </c>
      <c r="C89" s="214">
        <v>69.9331176265</v>
      </c>
      <c r="D89" s="214">
        <v>66.0509093937</v>
      </c>
      <c r="E89" s="214">
        <v>61.116861674</v>
      </c>
      <c r="F89" s="214">
        <v>51.3847816002</v>
      </c>
      <c r="G89" s="214">
        <v>41.9165622105</v>
      </c>
      <c r="H89" s="214">
        <v>32.5365920057</v>
      </c>
      <c r="I89" s="214">
        <v>28.0951153237</v>
      </c>
      <c r="J89" s="214">
        <v>23.8771638103</v>
      </c>
      <c r="K89" s="214">
        <v>19.9941560531</v>
      </c>
      <c r="L89" s="214">
        <v>16.3765734073</v>
      </c>
      <c r="M89" s="214">
        <v>13.1762954238</v>
      </c>
      <c r="N89" s="214">
        <v>10.3668674852</v>
      </c>
      <c r="O89" s="214">
        <v>7.9593949815</v>
      </c>
      <c r="P89" s="214">
        <v>5.9635436776</v>
      </c>
      <c r="Q89" s="213">
        <v>4.4218914354</v>
      </c>
      <c r="R89" s="187"/>
      <c r="S89" s="187"/>
      <c r="T89" s="187"/>
      <c r="U89" s="187"/>
      <c r="V89" s="187"/>
      <c r="W89" s="187"/>
      <c r="X89" s="187"/>
      <c r="Y89" s="187"/>
      <c r="Z89" s="187"/>
    </row>
    <row r="90" ht="13.5" customHeight="1">
      <c r="A90" s="211">
        <v>1998.0</v>
      </c>
      <c r="B90" s="214">
        <v>71.1143054026</v>
      </c>
      <c r="C90" s="214">
        <v>70.5263573446</v>
      </c>
      <c r="D90" s="214">
        <v>66.6120745274</v>
      </c>
      <c r="E90" s="214">
        <v>61.6779335435</v>
      </c>
      <c r="F90" s="214">
        <v>51.9378448402</v>
      </c>
      <c r="G90" s="214">
        <v>42.4100499863</v>
      </c>
      <c r="H90" s="214">
        <v>32.9916321091</v>
      </c>
      <c r="I90" s="214">
        <v>28.5202610188</v>
      </c>
      <c r="J90" s="214">
        <v>24.2731771847</v>
      </c>
      <c r="K90" s="214">
        <v>20.3311849566</v>
      </c>
      <c r="L90" s="214">
        <v>16.6962257146</v>
      </c>
      <c r="M90" s="214">
        <v>13.3977197853</v>
      </c>
      <c r="N90" s="214">
        <v>10.4965148687</v>
      </c>
      <c r="O90" s="214">
        <v>8.032382643</v>
      </c>
      <c r="P90" s="214">
        <v>6.0392037457</v>
      </c>
      <c r="Q90" s="213">
        <v>4.4705183602</v>
      </c>
      <c r="R90" s="187"/>
      <c r="S90" s="187"/>
      <c r="T90" s="187"/>
      <c r="U90" s="187"/>
      <c r="V90" s="187"/>
      <c r="W90" s="187"/>
      <c r="X90" s="187"/>
      <c r="Y90" s="187"/>
      <c r="Z90" s="187"/>
    </row>
    <row r="91" ht="13.5" customHeight="1">
      <c r="A91" s="211">
        <v>1999.0</v>
      </c>
      <c r="B91" s="214">
        <v>71.4022227178</v>
      </c>
      <c r="C91" s="214">
        <v>70.7445312442</v>
      </c>
      <c r="D91" s="214">
        <v>66.8311184646</v>
      </c>
      <c r="E91" s="214">
        <v>61.8961531393</v>
      </c>
      <c r="F91" s="214">
        <v>52.1512413027</v>
      </c>
      <c r="G91" s="214">
        <v>42.6520373873</v>
      </c>
      <c r="H91" s="214">
        <v>33.242535286</v>
      </c>
      <c r="I91" s="214">
        <v>28.7301773934</v>
      </c>
      <c r="J91" s="214">
        <v>24.4611829685</v>
      </c>
      <c r="K91" s="214">
        <v>20.4846215224</v>
      </c>
      <c r="L91" s="214">
        <v>16.859473247</v>
      </c>
      <c r="M91" s="214">
        <v>13.6131683496</v>
      </c>
      <c r="N91" s="214">
        <v>10.6388567911</v>
      </c>
      <c r="O91" s="214">
        <v>8.0978733068</v>
      </c>
      <c r="P91" s="214">
        <v>6.0530238896</v>
      </c>
      <c r="Q91" s="213">
        <v>4.4565071937</v>
      </c>
      <c r="R91" s="187"/>
      <c r="S91" s="187"/>
      <c r="T91" s="187"/>
      <c r="U91" s="187"/>
      <c r="V91" s="187"/>
      <c r="W91" s="187"/>
      <c r="X91" s="187"/>
      <c r="Y91" s="187"/>
      <c r="Z91" s="187"/>
    </row>
    <row r="92" ht="13.5" customHeight="1">
      <c r="A92" s="211">
        <v>2000.0</v>
      </c>
      <c r="B92" s="214">
        <v>71.6265464972</v>
      </c>
      <c r="C92" s="214">
        <v>70.9633844333</v>
      </c>
      <c r="D92" s="214">
        <v>67.0464409622</v>
      </c>
      <c r="E92" s="214">
        <v>62.1096286522</v>
      </c>
      <c r="F92" s="214">
        <v>52.3573471185</v>
      </c>
      <c r="G92" s="214">
        <v>42.8438455187</v>
      </c>
      <c r="H92" s="214">
        <v>33.4141794833</v>
      </c>
      <c r="I92" s="214">
        <v>28.9058779781</v>
      </c>
      <c r="J92" s="214">
        <v>24.6489089897</v>
      </c>
      <c r="K92" s="214">
        <v>20.6719944355</v>
      </c>
      <c r="L92" s="214">
        <v>17.0027615693</v>
      </c>
      <c r="M92" s="214">
        <v>13.6988499108</v>
      </c>
      <c r="N92" s="214">
        <v>10.7524472974</v>
      </c>
      <c r="O92" s="214">
        <v>8.1871674332</v>
      </c>
      <c r="P92" s="214">
        <v>6.0719760257</v>
      </c>
      <c r="Q92" s="213">
        <v>4.4207688994</v>
      </c>
      <c r="R92" s="187"/>
      <c r="S92" s="187"/>
      <c r="T92" s="187"/>
      <c r="U92" s="187"/>
      <c r="V92" s="187"/>
      <c r="W92" s="187"/>
      <c r="X92" s="187"/>
      <c r="Y92" s="187"/>
      <c r="Z92" s="187"/>
    </row>
    <row r="93" ht="13.5" customHeight="1">
      <c r="A93" s="211">
        <v>2001.0</v>
      </c>
      <c r="B93" s="214">
        <v>72.0261848818</v>
      </c>
      <c r="C93" s="214">
        <v>71.3552547293</v>
      </c>
      <c r="D93" s="214">
        <v>67.4345855804</v>
      </c>
      <c r="E93" s="214">
        <v>62.4899510076</v>
      </c>
      <c r="F93" s="214">
        <v>52.7225084828</v>
      </c>
      <c r="G93" s="214">
        <v>43.2158638588</v>
      </c>
      <c r="H93" s="214">
        <v>33.7694925719</v>
      </c>
      <c r="I93" s="214">
        <v>29.2447920382</v>
      </c>
      <c r="J93" s="214">
        <v>24.9517966484</v>
      </c>
      <c r="K93" s="214">
        <v>20.9481195867</v>
      </c>
      <c r="L93" s="214">
        <v>17.2647285168</v>
      </c>
      <c r="M93" s="214">
        <v>13.8892545441</v>
      </c>
      <c r="N93" s="214">
        <v>10.8717795224</v>
      </c>
      <c r="O93" s="214">
        <v>8.2638364102</v>
      </c>
      <c r="P93" s="214">
        <v>6.0925418557</v>
      </c>
      <c r="Q93" s="213">
        <v>4.3809563282</v>
      </c>
      <c r="R93" s="187"/>
      <c r="S93" s="187"/>
      <c r="T93" s="187"/>
      <c r="U93" s="187"/>
      <c r="V93" s="187"/>
      <c r="W93" s="187"/>
      <c r="X93" s="187"/>
      <c r="Y93" s="187"/>
      <c r="Z93" s="187"/>
    </row>
    <row r="94" ht="13.5" customHeight="1">
      <c r="A94" s="211">
        <v>2002.0</v>
      </c>
      <c r="B94" s="214">
        <v>72.0772014499</v>
      </c>
      <c r="C94" s="214">
        <v>71.4070965018</v>
      </c>
      <c r="D94" s="214">
        <v>67.504258531</v>
      </c>
      <c r="E94" s="214">
        <v>62.5626763685</v>
      </c>
      <c r="F94" s="214">
        <v>52.788899069</v>
      </c>
      <c r="G94" s="214">
        <v>43.2700814621</v>
      </c>
      <c r="H94" s="214">
        <v>33.8242723301</v>
      </c>
      <c r="I94" s="214">
        <v>29.2959190407</v>
      </c>
      <c r="J94" s="214">
        <v>25.0110862527</v>
      </c>
      <c r="K94" s="214">
        <v>20.9987485446</v>
      </c>
      <c r="L94" s="214">
        <v>17.2923031174</v>
      </c>
      <c r="M94" s="214">
        <v>13.9469243976</v>
      </c>
      <c r="N94" s="214">
        <v>10.9481839922</v>
      </c>
      <c r="O94" s="214">
        <v>8.2974996758</v>
      </c>
      <c r="P94" s="214">
        <v>6.0693938157</v>
      </c>
      <c r="Q94" s="213">
        <v>4.3509368298</v>
      </c>
      <c r="R94" s="187"/>
      <c r="S94" s="187"/>
      <c r="T94" s="187"/>
      <c r="U94" s="187"/>
      <c r="V94" s="187"/>
      <c r="W94" s="187"/>
      <c r="X94" s="187"/>
      <c r="Y94" s="187"/>
      <c r="Z94" s="187"/>
    </row>
    <row r="95" ht="13.5" customHeight="1">
      <c r="A95" s="211">
        <v>2003.0</v>
      </c>
      <c r="B95" s="214">
        <v>72.062250972</v>
      </c>
      <c r="C95" s="214">
        <v>71.3731929046</v>
      </c>
      <c r="D95" s="214">
        <v>67.4448608229</v>
      </c>
      <c r="E95" s="214">
        <v>62.4974431891</v>
      </c>
      <c r="F95" s="214">
        <v>52.7202348311</v>
      </c>
      <c r="G95" s="214">
        <v>43.2064312764</v>
      </c>
      <c r="H95" s="214">
        <v>33.7843825519</v>
      </c>
      <c r="I95" s="214">
        <v>29.2371922349</v>
      </c>
      <c r="J95" s="214">
        <v>24.9224001171</v>
      </c>
      <c r="K95" s="214">
        <v>20.9198622713</v>
      </c>
      <c r="L95" s="214">
        <v>17.2510528248</v>
      </c>
      <c r="M95" s="214">
        <v>13.8971681665</v>
      </c>
      <c r="N95" s="214">
        <v>10.8797581345</v>
      </c>
      <c r="O95" s="214">
        <v>8.2245623836</v>
      </c>
      <c r="P95" s="214">
        <v>6.0181954445</v>
      </c>
      <c r="Q95" s="213">
        <v>4.3005726411</v>
      </c>
      <c r="R95" s="187"/>
      <c r="S95" s="187"/>
      <c r="T95" s="187"/>
      <c r="U95" s="187"/>
      <c r="V95" s="187"/>
      <c r="W95" s="187"/>
      <c r="X95" s="187"/>
      <c r="Y95" s="187"/>
      <c r="Z95" s="187"/>
    </row>
    <row r="96" ht="13.5" customHeight="1">
      <c r="A96" s="211">
        <v>2004.0</v>
      </c>
      <c r="B96" s="214">
        <v>72.5638938613</v>
      </c>
      <c r="C96" s="214">
        <v>71.8737490437</v>
      </c>
      <c r="D96" s="214">
        <v>67.9311960626</v>
      </c>
      <c r="E96" s="214">
        <v>62.9841389583</v>
      </c>
      <c r="F96" s="214">
        <v>53.2045090331</v>
      </c>
      <c r="G96" s="214">
        <v>43.6824172885</v>
      </c>
      <c r="H96" s="214">
        <v>34.2320511411</v>
      </c>
      <c r="I96" s="214">
        <v>29.6665018416</v>
      </c>
      <c r="J96" s="214">
        <v>25.3436181995</v>
      </c>
      <c r="K96" s="214">
        <v>21.3289894057</v>
      </c>
      <c r="L96" s="214">
        <v>17.6284029734</v>
      </c>
      <c r="M96" s="214">
        <v>14.2504796729</v>
      </c>
      <c r="N96" s="214">
        <v>11.2005977244</v>
      </c>
      <c r="O96" s="214">
        <v>8.4863107294</v>
      </c>
      <c r="P96" s="214">
        <v>6.1903869015</v>
      </c>
      <c r="Q96" s="213">
        <v>4.4016681779</v>
      </c>
      <c r="R96" s="187"/>
      <c r="S96" s="187"/>
      <c r="T96" s="187"/>
      <c r="U96" s="187"/>
      <c r="V96" s="187"/>
      <c r="W96" s="187"/>
      <c r="X96" s="187"/>
      <c r="Y96" s="187"/>
      <c r="Z96" s="187"/>
    </row>
    <row r="97" ht="13.5" customHeight="1">
      <c r="A97" s="211">
        <v>2005.0</v>
      </c>
      <c r="B97" s="214">
        <v>72.9100238422</v>
      </c>
      <c r="C97" s="214">
        <v>72.2090139403</v>
      </c>
      <c r="D97" s="214">
        <v>68.2616355927</v>
      </c>
      <c r="E97" s="214">
        <v>63.3035055915</v>
      </c>
      <c r="F97" s="214">
        <v>53.5093990087</v>
      </c>
      <c r="G97" s="214">
        <v>43.9836245263</v>
      </c>
      <c r="H97" s="214">
        <v>34.5173170991</v>
      </c>
      <c r="I97" s="214">
        <v>29.9351056902</v>
      </c>
      <c r="J97" s="214">
        <v>25.5909395524</v>
      </c>
      <c r="K97" s="214">
        <v>21.537570414</v>
      </c>
      <c r="L97" s="214">
        <v>17.8196479898</v>
      </c>
      <c r="M97" s="214">
        <v>14.4256098017</v>
      </c>
      <c r="N97" s="214">
        <v>11.3136891482</v>
      </c>
      <c r="O97" s="214">
        <v>8.555368203</v>
      </c>
      <c r="P97" s="214">
        <v>6.2385283059</v>
      </c>
      <c r="Q97" s="213">
        <v>4.427175931</v>
      </c>
      <c r="R97" s="187"/>
      <c r="S97" s="187"/>
      <c r="T97" s="187"/>
      <c r="U97" s="187"/>
      <c r="V97" s="187"/>
      <c r="W97" s="187"/>
      <c r="X97" s="187"/>
      <c r="Y97" s="187"/>
      <c r="Z97" s="187"/>
    </row>
    <row r="98" ht="13.5" customHeight="1">
      <c r="A98" s="211">
        <v>2006.0</v>
      </c>
      <c r="B98" s="214">
        <v>73.4414269844</v>
      </c>
      <c r="C98" s="214">
        <v>72.7344955253</v>
      </c>
      <c r="D98" s="214">
        <v>68.7951444372</v>
      </c>
      <c r="E98" s="214">
        <v>63.855932602</v>
      </c>
      <c r="F98" s="214">
        <v>54.0673478945</v>
      </c>
      <c r="G98" s="214">
        <v>44.4879440928</v>
      </c>
      <c r="H98" s="214">
        <v>34.97843379</v>
      </c>
      <c r="I98" s="214">
        <v>30.3802793221</v>
      </c>
      <c r="J98" s="214">
        <v>26.0201138845</v>
      </c>
      <c r="K98" s="214">
        <v>21.9613686654</v>
      </c>
      <c r="L98" s="214">
        <v>18.1838885107</v>
      </c>
      <c r="M98" s="214">
        <v>14.7880273081</v>
      </c>
      <c r="N98" s="214">
        <v>11.6448538972</v>
      </c>
      <c r="O98" s="214">
        <v>8.8114877016</v>
      </c>
      <c r="P98" s="214">
        <v>6.4010639536</v>
      </c>
      <c r="Q98" s="213">
        <v>4.5107098911</v>
      </c>
      <c r="R98" s="187"/>
      <c r="S98" s="187"/>
      <c r="T98" s="187"/>
      <c r="U98" s="187"/>
      <c r="V98" s="187"/>
      <c r="W98" s="187"/>
      <c r="X98" s="187"/>
      <c r="Y98" s="187"/>
      <c r="Z98" s="187"/>
    </row>
    <row r="99" ht="13.5" customHeight="1">
      <c r="A99" s="211">
        <v>2007.0</v>
      </c>
      <c r="B99" s="214">
        <v>73.6689831281</v>
      </c>
      <c r="C99" s="214">
        <v>72.9534404931</v>
      </c>
      <c r="D99" s="214">
        <v>69.0241427876</v>
      </c>
      <c r="E99" s="214">
        <v>64.0610469104</v>
      </c>
      <c r="F99" s="214">
        <v>54.2643379049</v>
      </c>
      <c r="G99" s="214">
        <v>44.7468298354</v>
      </c>
      <c r="H99" s="214">
        <v>35.2650818514</v>
      </c>
      <c r="I99" s="214">
        <v>30.6541914014</v>
      </c>
      <c r="J99" s="214">
        <v>26.2348468461</v>
      </c>
      <c r="K99" s="214">
        <v>22.1295247799</v>
      </c>
      <c r="L99" s="214">
        <v>18.3909935815</v>
      </c>
      <c r="M99" s="214">
        <v>15.0111789563</v>
      </c>
      <c r="N99" s="214">
        <v>11.848055197</v>
      </c>
      <c r="O99" s="214">
        <v>9.0465514171</v>
      </c>
      <c r="P99" s="214">
        <v>6.6295212602</v>
      </c>
      <c r="Q99" s="213">
        <v>4.7031372347</v>
      </c>
      <c r="R99" s="187"/>
      <c r="S99" s="187"/>
      <c r="T99" s="187"/>
      <c r="U99" s="187"/>
      <c r="V99" s="187"/>
      <c r="W99" s="187"/>
      <c r="X99" s="187"/>
      <c r="Y99" s="187"/>
      <c r="Z99" s="187"/>
    </row>
    <row r="100" ht="13.5" customHeight="1">
      <c r="A100" s="211">
        <v>2008.0</v>
      </c>
      <c r="B100" s="214">
        <v>74.0211756026</v>
      </c>
      <c r="C100" s="214">
        <v>73.2678796779</v>
      </c>
      <c r="D100" s="214">
        <v>69.3209000068</v>
      </c>
      <c r="E100" s="214">
        <v>64.3560495213</v>
      </c>
      <c r="F100" s="214">
        <v>54.5685817359</v>
      </c>
      <c r="G100" s="214">
        <v>44.9996080298</v>
      </c>
      <c r="H100" s="214">
        <v>35.4870527386</v>
      </c>
      <c r="I100" s="214">
        <v>30.8874191748</v>
      </c>
      <c r="J100" s="214">
        <v>26.4813389363</v>
      </c>
      <c r="K100" s="214">
        <v>22.3764654223</v>
      </c>
      <c r="L100" s="214">
        <v>18.6123759417</v>
      </c>
      <c r="M100" s="214">
        <v>15.2177338135</v>
      </c>
      <c r="N100" s="214">
        <v>12.0886673236</v>
      </c>
      <c r="O100" s="214">
        <v>9.234524948</v>
      </c>
      <c r="P100" s="214">
        <v>6.784023319</v>
      </c>
      <c r="Q100" s="213">
        <v>4.904944501</v>
      </c>
      <c r="R100" s="187"/>
      <c r="S100" s="187"/>
      <c r="T100" s="187"/>
      <c r="U100" s="187"/>
      <c r="V100" s="187"/>
      <c r="W100" s="187"/>
      <c r="X100" s="187"/>
      <c r="Y100" s="187"/>
      <c r="Z100" s="187"/>
    </row>
    <row r="101" ht="13.5" customHeight="1">
      <c r="A101" s="211">
        <v>2009.0</v>
      </c>
      <c r="B101" s="214">
        <v>74.1738106018</v>
      </c>
      <c r="C101" s="214">
        <v>73.3984951177</v>
      </c>
      <c r="D101" s="214">
        <v>69.4531013536</v>
      </c>
      <c r="E101" s="214">
        <v>64.4891963756</v>
      </c>
      <c r="F101" s="214">
        <v>54.6743541564</v>
      </c>
      <c r="G101" s="214">
        <v>45.0626739865</v>
      </c>
      <c r="H101" s="214">
        <v>35.5504936949</v>
      </c>
      <c r="I101" s="214">
        <v>30.9362735987</v>
      </c>
      <c r="J101" s="214">
        <v>26.504616103</v>
      </c>
      <c r="K101" s="214">
        <v>22.369903119</v>
      </c>
      <c r="L101" s="214">
        <v>18.5640740855</v>
      </c>
      <c r="M101" s="214">
        <v>15.1401960752</v>
      </c>
      <c r="N101" s="214">
        <v>12.017809877</v>
      </c>
      <c r="O101" s="214">
        <v>9.1448600088</v>
      </c>
      <c r="P101" s="214">
        <v>6.6346174321</v>
      </c>
      <c r="Q101" s="213">
        <v>4.6373147051</v>
      </c>
      <c r="R101" s="187"/>
      <c r="S101" s="187"/>
      <c r="T101" s="187"/>
      <c r="U101" s="187"/>
      <c r="V101" s="187"/>
      <c r="W101" s="187"/>
      <c r="X101" s="187"/>
      <c r="Y101" s="187"/>
      <c r="Z101" s="187"/>
    </row>
    <row r="102" ht="13.5" customHeight="1">
      <c r="A102" s="211">
        <v>2010.0</v>
      </c>
      <c r="B102" s="214">
        <v>74.3985739607</v>
      </c>
      <c r="C102" s="214">
        <v>73.6099725544</v>
      </c>
      <c r="D102" s="214">
        <v>69.6721300335</v>
      </c>
      <c r="E102" s="214">
        <v>64.7044118368</v>
      </c>
      <c r="F102" s="214">
        <v>54.8837935435</v>
      </c>
      <c r="G102" s="214">
        <v>45.2926386888</v>
      </c>
      <c r="H102" s="214">
        <v>35.7524663044</v>
      </c>
      <c r="I102" s="214">
        <v>31.1436659212</v>
      </c>
      <c r="J102" s="214">
        <v>26.6833603669</v>
      </c>
      <c r="K102" s="214">
        <v>22.5291695845</v>
      </c>
      <c r="L102" s="214">
        <v>18.7196865882</v>
      </c>
      <c r="M102" s="214">
        <v>15.2937849841</v>
      </c>
      <c r="N102" s="214">
        <v>12.1518671788</v>
      </c>
      <c r="O102" s="214">
        <v>9.2160128882</v>
      </c>
      <c r="P102" s="214">
        <v>6.6959008534</v>
      </c>
      <c r="Q102" s="213">
        <v>4.6939341993</v>
      </c>
      <c r="R102" s="187"/>
      <c r="S102" s="187"/>
      <c r="T102" s="187"/>
      <c r="U102" s="187"/>
      <c r="V102" s="187"/>
      <c r="W102" s="187"/>
      <c r="X102" s="187"/>
      <c r="Y102" s="187"/>
      <c r="Z102" s="187"/>
    </row>
    <row r="103" ht="13.5" customHeight="1">
      <c r="A103" s="211">
        <v>2011.0</v>
      </c>
      <c r="B103" s="214">
        <v>74.7098524846</v>
      </c>
      <c r="C103" s="214">
        <v>73.9317423918</v>
      </c>
      <c r="D103" s="214">
        <v>69.9899530901</v>
      </c>
      <c r="E103" s="214">
        <v>65.0206812098</v>
      </c>
      <c r="F103" s="214">
        <v>55.1909588942</v>
      </c>
      <c r="G103" s="214">
        <v>45.6024459931</v>
      </c>
      <c r="H103" s="214">
        <v>36.0620536383</v>
      </c>
      <c r="I103" s="214">
        <v>31.423676139</v>
      </c>
      <c r="J103" s="214">
        <v>26.9530115647</v>
      </c>
      <c r="K103" s="214">
        <v>22.7802828688</v>
      </c>
      <c r="L103" s="214">
        <v>18.9475510692</v>
      </c>
      <c r="M103" s="214">
        <v>15.4821337249</v>
      </c>
      <c r="N103" s="214">
        <v>12.3272476539</v>
      </c>
      <c r="O103" s="214">
        <v>9.4084875042</v>
      </c>
      <c r="P103" s="214">
        <v>6.8594269416</v>
      </c>
      <c r="Q103" s="213">
        <v>4.823089451</v>
      </c>
      <c r="R103" s="187"/>
      <c r="S103" s="187"/>
      <c r="T103" s="187"/>
      <c r="U103" s="187"/>
      <c r="V103" s="187"/>
      <c r="W103" s="187"/>
      <c r="X103" s="187"/>
      <c r="Y103" s="187"/>
      <c r="Z103" s="187"/>
    </row>
    <row r="104" ht="13.5" customHeight="1">
      <c r="A104" s="211">
        <v>2012.0</v>
      </c>
      <c r="B104" s="214">
        <v>74.9582726458</v>
      </c>
      <c r="C104" s="214">
        <v>74.1745461574</v>
      </c>
      <c r="D104" s="214">
        <v>70.2304699314</v>
      </c>
      <c r="E104" s="214">
        <v>65.2606649503</v>
      </c>
      <c r="F104" s="214">
        <v>55.4388449026</v>
      </c>
      <c r="G104" s="214">
        <v>45.8028613389</v>
      </c>
      <c r="H104" s="214">
        <v>36.2735380759</v>
      </c>
      <c r="I104" s="214">
        <v>31.644119166</v>
      </c>
      <c r="J104" s="214">
        <v>27.1574095648</v>
      </c>
      <c r="K104" s="214">
        <v>22.9274301905</v>
      </c>
      <c r="L104" s="214">
        <v>19.0510553821</v>
      </c>
      <c r="M104" s="214">
        <v>15.5464606403</v>
      </c>
      <c r="N104" s="214">
        <v>12.3894813666</v>
      </c>
      <c r="O104" s="214">
        <v>9.4621611643</v>
      </c>
      <c r="P104" s="214">
        <v>6.874956095</v>
      </c>
      <c r="Q104" s="213">
        <v>4.8191829511</v>
      </c>
      <c r="R104" s="187"/>
      <c r="S104" s="187"/>
      <c r="T104" s="187"/>
      <c r="U104" s="187"/>
      <c r="V104" s="187"/>
      <c r="W104" s="187"/>
      <c r="X104" s="187"/>
      <c r="Y104" s="187"/>
      <c r="Z104" s="187"/>
    </row>
    <row r="105" ht="13.5" customHeight="1">
      <c r="A105" s="211">
        <v>2013.0</v>
      </c>
      <c r="B105" s="214">
        <v>75.1531452448</v>
      </c>
      <c r="C105" s="214">
        <v>74.3681073777</v>
      </c>
      <c r="D105" s="214">
        <v>70.417979465</v>
      </c>
      <c r="E105" s="214">
        <v>65.4543204127</v>
      </c>
      <c r="F105" s="214">
        <v>55.6293770099</v>
      </c>
      <c r="G105" s="214">
        <v>46.0295160329</v>
      </c>
      <c r="H105" s="214">
        <v>36.4677740177</v>
      </c>
      <c r="I105" s="214">
        <v>31.8124305533</v>
      </c>
      <c r="J105" s="214">
        <v>27.3405378309</v>
      </c>
      <c r="K105" s="214">
        <v>23.063694299</v>
      </c>
      <c r="L105" s="214">
        <v>19.1244326235</v>
      </c>
      <c r="M105" s="214">
        <v>15.5858966709</v>
      </c>
      <c r="N105" s="214">
        <v>12.4295178703</v>
      </c>
      <c r="O105" s="214">
        <v>9.5237008412</v>
      </c>
      <c r="P105" s="214">
        <v>7.0006728421</v>
      </c>
      <c r="Q105" s="213">
        <v>4.9213886786</v>
      </c>
      <c r="R105" s="187"/>
      <c r="S105" s="187"/>
      <c r="T105" s="187"/>
      <c r="U105" s="187"/>
      <c r="V105" s="187"/>
      <c r="W105" s="187"/>
      <c r="X105" s="187"/>
      <c r="Y105" s="187"/>
      <c r="Z105" s="187"/>
    </row>
    <row r="106" ht="13.5" customHeight="1">
      <c r="A106" s="211">
        <v>2014.0</v>
      </c>
      <c r="B106" s="214">
        <v>75.7075451827</v>
      </c>
      <c r="C106" s="214">
        <v>74.9156281466</v>
      </c>
      <c r="D106" s="214">
        <v>70.9566979012</v>
      </c>
      <c r="E106" s="214">
        <v>65.9913542255</v>
      </c>
      <c r="F106" s="214">
        <v>56.1737217892</v>
      </c>
      <c r="G106" s="214">
        <v>46.5376698964</v>
      </c>
      <c r="H106" s="214">
        <v>36.953041414</v>
      </c>
      <c r="I106" s="214">
        <v>32.2919512536</v>
      </c>
      <c r="J106" s="214">
        <v>27.8001417432</v>
      </c>
      <c r="K106" s="214">
        <v>23.4992703274</v>
      </c>
      <c r="L106" s="214">
        <v>19.5166226684</v>
      </c>
      <c r="M106" s="214">
        <v>15.934964863</v>
      </c>
      <c r="N106" s="214">
        <v>12.7454262402</v>
      </c>
      <c r="O106" s="214">
        <v>9.7739455236</v>
      </c>
      <c r="P106" s="214">
        <v>7.1569229726</v>
      </c>
      <c r="Q106" s="213">
        <v>5.0142763897</v>
      </c>
      <c r="R106" s="187"/>
      <c r="S106" s="187"/>
      <c r="T106" s="187"/>
      <c r="U106" s="187"/>
      <c r="V106" s="187"/>
      <c r="W106" s="187"/>
      <c r="X106" s="187"/>
      <c r="Y106" s="187"/>
      <c r="Z106" s="187"/>
    </row>
    <row r="107" ht="13.5" customHeight="1">
      <c r="A107" s="211">
        <v>2015.0</v>
      </c>
      <c r="B107" s="216">
        <v>75.6148426981</v>
      </c>
      <c r="C107" s="217">
        <v>74.8388071274</v>
      </c>
      <c r="D107" s="216">
        <v>70.8802360254</v>
      </c>
      <c r="E107" s="216">
        <v>65.9100917573</v>
      </c>
      <c r="F107" s="216">
        <v>56.0478139246</v>
      </c>
      <c r="G107" s="218">
        <v>46.4290190699</v>
      </c>
      <c r="H107" s="216">
        <v>36.8686581456</v>
      </c>
      <c r="I107" s="216">
        <v>32.1917271025</v>
      </c>
      <c r="J107" s="216">
        <v>27.6837151158</v>
      </c>
      <c r="K107" s="216">
        <v>23.3766134684</v>
      </c>
      <c r="L107" s="216">
        <v>19.3476002242</v>
      </c>
      <c r="M107" s="216">
        <v>15.7568298575</v>
      </c>
      <c r="N107" s="216">
        <v>12.5211922968</v>
      </c>
      <c r="O107" s="216">
        <v>9.637590445</v>
      </c>
      <c r="P107" s="216">
        <v>7.0364721706</v>
      </c>
      <c r="Q107" s="213">
        <v>4.9072249279</v>
      </c>
      <c r="R107" s="187"/>
      <c r="S107" s="187"/>
      <c r="T107" s="187"/>
      <c r="U107" s="187"/>
      <c r="V107" s="187"/>
      <c r="W107" s="187"/>
      <c r="X107" s="187"/>
      <c r="Y107" s="187"/>
      <c r="Z107" s="187"/>
    </row>
    <row r="108" ht="13.5" customHeight="1">
      <c r="A108" s="211">
        <v>2016.0</v>
      </c>
      <c r="B108" s="216">
        <v>76.044936268</v>
      </c>
      <c r="C108" s="217">
        <v>75.2862093515</v>
      </c>
      <c r="D108" s="216">
        <v>71.3362252148</v>
      </c>
      <c r="E108" s="216">
        <v>66.3636847349</v>
      </c>
      <c r="F108" s="216">
        <v>56.4999334103</v>
      </c>
      <c r="G108" s="218">
        <v>46.8730009903</v>
      </c>
      <c r="H108" s="216">
        <v>37.2862362393</v>
      </c>
      <c r="I108" s="216">
        <v>32.5926433934</v>
      </c>
      <c r="J108" s="216">
        <v>28.0710744042</v>
      </c>
      <c r="K108" s="216">
        <v>23.7411215306</v>
      </c>
      <c r="L108" s="216">
        <v>19.7141851788</v>
      </c>
      <c r="M108" s="216">
        <v>16.088107988</v>
      </c>
      <c r="N108" s="216">
        <v>12.8277410749</v>
      </c>
      <c r="O108" s="216">
        <v>9.9113292831</v>
      </c>
      <c r="P108" s="216">
        <v>7.3065114391</v>
      </c>
      <c r="Q108" s="213">
        <v>5.1540522193</v>
      </c>
      <c r="R108" s="187"/>
      <c r="S108" s="187"/>
      <c r="T108" s="187"/>
      <c r="U108" s="187"/>
      <c r="V108" s="187"/>
      <c r="W108" s="187"/>
      <c r="X108" s="187"/>
      <c r="Y108" s="187"/>
      <c r="Z108" s="187"/>
    </row>
    <row r="109" ht="13.5" customHeight="1">
      <c r="A109" s="211">
        <v>2017.0</v>
      </c>
      <c r="B109" s="216">
        <v>76.0048893891</v>
      </c>
      <c r="C109" s="217">
        <v>75.2437836813</v>
      </c>
      <c r="D109" s="216">
        <v>71.2968427025</v>
      </c>
      <c r="E109" s="216">
        <v>66.3332332831</v>
      </c>
      <c r="F109" s="216">
        <v>56.4696847451</v>
      </c>
      <c r="G109" s="218">
        <v>46.8563283314</v>
      </c>
      <c r="H109" s="216">
        <v>37.2870312456</v>
      </c>
      <c r="I109" s="216">
        <v>32.5957233485</v>
      </c>
      <c r="J109" s="216">
        <v>28.0550332005</v>
      </c>
      <c r="K109" s="216">
        <v>23.7491111806</v>
      </c>
      <c r="L109" s="216">
        <v>19.7059627968</v>
      </c>
      <c r="M109" s="216">
        <v>16.0876868714</v>
      </c>
      <c r="N109" s="216">
        <v>12.7988112907</v>
      </c>
      <c r="O109" s="216">
        <v>9.8853884583</v>
      </c>
      <c r="P109" s="216">
        <v>7.2647787808</v>
      </c>
      <c r="Q109" s="213">
        <v>5.1097800352</v>
      </c>
      <c r="R109" s="187"/>
      <c r="S109" s="187"/>
      <c r="T109" s="187"/>
      <c r="U109" s="187"/>
      <c r="V109" s="187"/>
      <c r="W109" s="187"/>
      <c r="X109" s="187"/>
      <c r="Y109" s="187"/>
      <c r="Z109" s="187"/>
    </row>
    <row r="110" ht="13.5" customHeight="1">
      <c r="A110" s="211">
        <v>2018.0</v>
      </c>
      <c r="B110" s="216">
        <v>76.0839391341</v>
      </c>
      <c r="C110" s="217">
        <v>75.2908852955</v>
      </c>
      <c r="D110" s="216">
        <v>71.3395059251</v>
      </c>
      <c r="E110" s="216">
        <v>66.3684280862</v>
      </c>
      <c r="F110" s="216">
        <v>56.5232868223</v>
      </c>
      <c r="G110" s="218">
        <v>46.9092871815</v>
      </c>
      <c r="H110" s="216">
        <v>37.3692288674</v>
      </c>
      <c r="I110" s="216">
        <v>32.6943002112</v>
      </c>
      <c r="J110" s="216">
        <v>28.1502521873</v>
      </c>
      <c r="K110" s="216">
        <v>23.8557734784</v>
      </c>
      <c r="L110" s="216">
        <v>19.8090806518</v>
      </c>
      <c r="M110" s="216">
        <v>16.1420802013</v>
      </c>
      <c r="N110" s="216">
        <v>12.870017684</v>
      </c>
      <c r="O110" s="216">
        <v>9.9710247583</v>
      </c>
      <c r="P110" s="216">
        <v>7.3621333659</v>
      </c>
      <c r="Q110" s="213">
        <v>5.2134012205</v>
      </c>
      <c r="R110" s="187"/>
      <c r="S110" s="187"/>
      <c r="T110" s="187"/>
      <c r="U110" s="187"/>
      <c r="V110" s="187"/>
      <c r="W110" s="187"/>
      <c r="X110" s="187"/>
      <c r="Y110" s="187"/>
      <c r="Z110" s="187"/>
    </row>
    <row r="111" ht="13.5" customHeight="1">
      <c r="A111" s="211">
        <v>2019.0</v>
      </c>
      <c r="B111" s="216">
        <v>76.3289995826</v>
      </c>
      <c r="C111" s="217">
        <v>75.5464237261</v>
      </c>
      <c r="D111" s="216">
        <v>71.5908224201</v>
      </c>
      <c r="E111" s="216">
        <v>66.6240800913</v>
      </c>
      <c r="F111" s="216">
        <v>56.7839505819</v>
      </c>
      <c r="G111" s="218">
        <v>47.1586042711</v>
      </c>
      <c r="H111" s="216">
        <v>37.588183551</v>
      </c>
      <c r="I111" s="216">
        <v>32.8976710184</v>
      </c>
      <c r="J111" s="216">
        <v>28.3610395237</v>
      </c>
      <c r="K111" s="216">
        <v>24.054347424</v>
      </c>
      <c r="L111" s="216">
        <v>19.9649530014</v>
      </c>
      <c r="M111" s="216">
        <v>16.286760354</v>
      </c>
      <c r="N111" s="216">
        <v>12.9820047609</v>
      </c>
      <c r="O111" s="216">
        <v>10.0231621524</v>
      </c>
      <c r="P111" s="216">
        <v>7.3881109994</v>
      </c>
      <c r="Q111" s="213">
        <v>5.2328905243</v>
      </c>
      <c r="R111" s="187"/>
      <c r="S111" s="187"/>
      <c r="T111" s="187"/>
      <c r="U111" s="187"/>
      <c r="V111" s="187"/>
      <c r="W111" s="187"/>
      <c r="X111" s="187"/>
      <c r="Y111" s="187"/>
      <c r="Z111" s="187"/>
    </row>
    <row r="112" ht="13.5" customHeight="1">
      <c r="A112" s="211">
        <v>2020.0</v>
      </c>
      <c r="B112" s="216">
        <v>75.3035998674</v>
      </c>
      <c r="C112" s="218">
        <v>74.5034122149</v>
      </c>
      <c r="D112" s="218">
        <v>70.5488906217</v>
      </c>
      <c r="E112" s="218">
        <v>65.577178338</v>
      </c>
      <c r="F112" s="218">
        <v>55.6976235568</v>
      </c>
      <c r="G112" s="218">
        <v>46.0404806323</v>
      </c>
      <c r="H112" s="218">
        <v>36.4836412469</v>
      </c>
      <c r="I112" s="218">
        <v>31.8126003415</v>
      </c>
      <c r="J112" s="218">
        <v>27.263810285</v>
      </c>
      <c r="K112" s="218">
        <v>22.9487699845</v>
      </c>
      <c r="L112" s="218">
        <v>18.8882378977</v>
      </c>
      <c r="M112" s="218">
        <v>15.2198528412</v>
      </c>
      <c r="N112" s="218">
        <v>11.9561421582</v>
      </c>
      <c r="O112" s="218">
        <v>9.0794003922</v>
      </c>
      <c r="P112" s="218">
        <v>6.6271909047</v>
      </c>
      <c r="Q112" s="213">
        <v>4.6456403269</v>
      </c>
      <c r="R112" s="187"/>
      <c r="S112" s="187"/>
      <c r="T112" s="187"/>
      <c r="U112" s="187"/>
      <c r="V112" s="187"/>
      <c r="W112" s="187"/>
      <c r="X112" s="187"/>
      <c r="Y112" s="187"/>
      <c r="Z112" s="187"/>
    </row>
    <row r="113" ht="13.5" customHeight="1">
      <c r="A113" s="219">
        <v>2021.0</v>
      </c>
      <c r="B113" s="220">
        <v>74.0931411952</v>
      </c>
      <c r="C113" s="213">
        <v>73.2873673155</v>
      </c>
      <c r="D113" s="218">
        <v>69.3231095711</v>
      </c>
      <c r="E113" s="218">
        <v>64.3554505831</v>
      </c>
      <c r="F113" s="218">
        <v>54.4930096471</v>
      </c>
      <c r="G113" s="218">
        <v>44.817791066</v>
      </c>
      <c r="H113" s="218">
        <v>35.310169513</v>
      </c>
      <c r="I113" s="218">
        <v>30.6701274187</v>
      </c>
      <c r="J113" s="218">
        <v>26.1841510533</v>
      </c>
      <c r="K113" s="218">
        <v>21.9503176085</v>
      </c>
      <c r="L113" s="218">
        <v>18.0254000133</v>
      </c>
      <c r="M113" s="218">
        <v>14.5127264111</v>
      </c>
      <c r="N113" s="218">
        <v>11.4161989698</v>
      </c>
      <c r="O113" s="218">
        <v>8.7424619696</v>
      </c>
      <c r="P113" s="218">
        <v>6.4780282492</v>
      </c>
      <c r="Q113" s="213">
        <v>4.6255873107</v>
      </c>
      <c r="R113" s="187"/>
      <c r="S113" s="187"/>
      <c r="T113" s="187"/>
      <c r="U113" s="187"/>
      <c r="V113" s="187"/>
      <c r="W113" s="187"/>
      <c r="X113" s="187"/>
      <c r="Y113" s="187"/>
      <c r="Z113" s="187"/>
    </row>
    <row r="114" ht="13.5" customHeight="1">
      <c r="A114" s="221">
        <v>2022.0</v>
      </c>
      <c r="B114" s="222">
        <v>76.14838053</v>
      </c>
      <c r="C114" s="222">
        <v>75.32061722</v>
      </c>
      <c r="D114" s="223">
        <v>71.3597104</v>
      </c>
      <c r="E114" s="223">
        <v>66.38456425</v>
      </c>
      <c r="F114" s="223">
        <v>56.53275604</v>
      </c>
      <c r="G114" s="223">
        <v>46.90620237</v>
      </c>
      <c r="H114" s="224">
        <v>37.40634832</v>
      </c>
      <c r="I114" s="224">
        <v>32.74834212</v>
      </c>
      <c r="J114" s="223">
        <v>28.21353246</v>
      </c>
      <c r="K114" s="223">
        <v>23.88244001</v>
      </c>
      <c r="L114" s="223">
        <v>19.79568847</v>
      </c>
      <c r="M114" s="223">
        <v>16.05444405</v>
      </c>
      <c r="N114" s="223">
        <v>12.71747441</v>
      </c>
      <c r="O114" s="223">
        <v>9.753427395</v>
      </c>
      <c r="P114" s="223">
        <v>7.164325089</v>
      </c>
      <c r="Q114" s="213">
        <v>5.01509094</v>
      </c>
      <c r="R114" s="187"/>
      <c r="S114" s="187"/>
      <c r="T114" s="187"/>
      <c r="U114" s="187"/>
      <c r="V114" s="187"/>
      <c r="W114" s="187"/>
      <c r="X114" s="187"/>
      <c r="Y114" s="187"/>
      <c r="Z114" s="187"/>
    </row>
    <row r="115" ht="24.0" customHeight="1">
      <c r="A115" s="225" t="s">
        <v>176</v>
      </c>
      <c r="B115" s="226"/>
      <c r="C115" s="226"/>
      <c r="D115" s="226"/>
      <c r="E115" s="226"/>
      <c r="F115" s="226"/>
      <c r="G115" s="226"/>
      <c r="H115" s="226"/>
      <c r="I115" s="226"/>
      <c r="J115" s="226"/>
      <c r="K115" s="226"/>
      <c r="L115" s="226"/>
      <c r="M115" s="226"/>
      <c r="N115" s="226"/>
      <c r="O115" s="226"/>
      <c r="P115" s="226"/>
      <c r="Q115" s="226"/>
      <c r="R115" s="187"/>
      <c r="S115" s="187"/>
      <c r="T115" s="187"/>
      <c r="U115" s="187"/>
      <c r="V115" s="187"/>
      <c r="W115" s="187"/>
      <c r="X115" s="187"/>
      <c r="Y115" s="187"/>
      <c r="Z115" s="187"/>
    </row>
    <row r="116" ht="13.5" customHeight="1">
      <c r="A116" s="211">
        <v>1920.0</v>
      </c>
      <c r="B116" s="212">
        <v>49.777447325</v>
      </c>
      <c r="C116" s="212">
        <v>56.8225069752</v>
      </c>
      <c r="D116" s="212">
        <v>55.4881985395</v>
      </c>
      <c r="E116" s="212">
        <v>51.5150185423</v>
      </c>
      <c r="F116" s="212">
        <v>43.3634252256</v>
      </c>
      <c r="G116" s="212">
        <v>36.1542353874</v>
      </c>
      <c r="H116" s="212">
        <v>28.7722463918</v>
      </c>
      <c r="I116" s="212">
        <v>24.9923070285</v>
      </c>
      <c r="J116" s="212">
        <v>21.2188369317</v>
      </c>
      <c r="K116" s="212">
        <v>17.5805281022</v>
      </c>
      <c r="L116" s="212">
        <v>14.2053185188</v>
      </c>
      <c r="M116" s="212">
        <v>11.1741488536</v>
      </c>
      <c r="N116" s="212">
        <v>8.5525336261</v>
      </c>
      <c r="O116" s="212">
        <v>6.4488755533</v>
      </c>
      <c r="P116" s="212">
        <v>4.8825047619</v>
      </c>
      <c r="Q116" s="213">
        <v>3.7350596878</v>
      </c>
      <c r="R116" s="187"/>
      <c r="S116" s="187"/>
      <c r="T116" s="187"/>
      <c r="U116" s="187"/>
      <c r="V116" s="187"/>
      <c r="W116" s="187"/>
      <c r="X116" s="187"/>
      <c r="Y116" s="187"/>
      <c r="Z116" s="187"/>
    </row>
    <row r="117" ht="13.5" customHeight="1">
      <c r="A117" s="211">
        <v>1921.0</v>
      </c>
      <c r="B117" s="214">
        <v>51.8279599416</v>
      </c>
      <c r="C117" s="214">
        <v>59.9310061238</v>
      </c>
      <c r="D117" s="214">
        <v>58.3395022596</v>
      </c>
      <c r="E117" s="214">
        <v>54.0691533704</v>
      </c>
      <c r="F117" s="214">
        <v>45.4855325425</v>
      </c>
      <c r="G117" s="214">
        <v>37.7723571511</v>
      </c>
      <c r="H117" s="214">
        <v>29.9318300599</v>
      </c>
      <c r="I117" s="214">
        <v>25.9623544393</v>
      </c>
      <c r="J117" s="214">
        <v>22.0610409332</v>
      </c>
      <c r="K117" s="214">
        <v>18.2795111211</v>
      </c>
      <c r="L117" s="214">
        <v>14.7266487875</v>
      </c>
      <c r="M117" s="214">
        <v>11.5768653513</v>
      </c>
      <c r="N117" s="214">
        <v>8.7987706342</v>
      </c>
      <c r="O117" s="214">
        <v>6.5509199089</v>
      </c>
      <c r="P117" s="214">
        <v>4.821794571</v>
      </c>
      <c r="Q117" s="213">
        <v>3.5434978489</v>
      </c>
      <c r="R117" s="187"/>
      <c r="S117" s="187"/>
      <c r="T117" s="187"/>
      <c r="U117" s="187"/>
      <c r="V117" s="187"/>
      <c r="W117" s="187"/>
      <c r="X117" s="187"/>
      <c r="Y117" s="187"/>
      <c r="Z117" s="187"/>
    </row>
    <row r="118" ht="13.5" customHeight="1">
      <c r="A118" s="211">
        <v>1922.0</v>
      </c>
      <c r="B118" s="214">
        <v>52.6985217523</v>
      </c>
      <c r="C118" s="214">
        <v>60.0673334003</v>
      </c>
      <c r="D118" s="214">
        <v>58.3700298907</v>
      </c>
      <c r="E118" s="214">
        <v>54.0102733261</v>
      </c>
      <c r="F118" s="214">
        <v>45.3558373958</v>
      </c>
      <c r="G118" s="214">
        <v>37.5237411104</v>
      </c>
      <c r="H118" s="214">
        <v>29.6594705422</v>
      </c>
      <c r="I118" s="214">
        <v>25.7128071402</v>
      </c>
      <c r="J118" s="214">
        <v>21.8079958106</v>
      </c>
      <c r="K118" s="214">
        <v>18.0284896794</v>
      </c>
      <c r="L118" s="214">
        <v>14.4592255026</v>
      </c>
      <c r="M118" s="214">
        <v>11.2324173146</v>
      </c>
      <c r="N118" s="214">
        <v>8.4525318699</v>
      </c>
      <c r="O118" s="214">
        <v>6.2438899977</v>
      </c>
      <c r="P118" s="214">
        <v>4.574484419</v>
      </c>
      <c r="Q118" s="213">
        <v>3.3571361494</v>
      </c>
      <c r="R118" s="187"/>
      <c r="S118" s="187"/>
      <c r="T118" s="187"/>
      <c r="U118" s="187"/>
      <c r="V118" s="187"/>
      <c r="W118" s="187"/>
      <c r="X118" s="187"/>
      <c r="Y118" s="187"/>
      <c r="Z118" s="187"/>
    </row>
    <row r="119" ht="13.5" customHeight="1">
      <c r="A119" s="211">
        <v>1923.0</v>
      </c>
      <c r="B119" s="214">
        <v>55.8588373484</v>
      </c>
      <c r="C119" s="214">
        <v>62.4632591102</v>
      </c>
      <c r="D119" s="214">
        <v>60.3028905951</v>
      </c>
      <c r="E119" s="214">
        <v>55.8820762049</v>
      </c>
      <c r="F119" s="214">
        <v>47.0945476498</v>
      </c>
      <c r="G119" s="214">
        <v>39.069843147</v>
      </c>
      <c r="H119" s="214">
        <v>31.0072949248</v>
      </c>
      <c r="I119" s="214">
        <v>26.9568508787</v>
      </c>
      <c r="J119" s="214">
        <v>22.9777816038</v>
      </c>
      <c r="K119" s="214">
        <v>19.1844488863</v>
      </c>
      <c r="L119" s="214">
        <v>15.5945399371</v>
      </c>
      <c r="M119" s="214">
        <v>12.3359470147</v>
      </c>
      <c r="N119" s="214">
        <v>9.467610449</v>
      </c>
      <c r="O119" s="214">
        <v>7.1468222085</v>
      </c>
      <c r="P119" s="214">
        <v>5.3609893541</v>
      </c>
      <c r="Q119" s="213">
        <v>4.0253416128</v>
      </c>
      <c r="R119" s="187"/>
      <c r="S119" s="187"/>
      <c r="T119" s="187"/>
      <c r="U119" s="187"/>
      <c r="V119" s="187"/>
      <c r="W119" s="187"/>
      <c r="X119" s="187"/>
      <c r="Y119" s="187"/>
      <c r="Z119" s="187"/>
    </row>
    <row r="120" ht="13.5" customHeight="1">
      <c r="A120" s="211">
        <v>1924.0</v>
      </c>
      <c r="B120" s="214">
        <v>55.8399842955</v>
      </c>
      <c r="C120" s="214">
        <v>62.3750740074</v>
      </c>
      <c r="D120" s="214">
        <v>60.1701454275</v>
      </c>
      <c r="E120" s="214">
        <v>55.7275961184</v>
      </c>
      <c r="F120" s="214">
        <v>46.9322918533</v>
      </c>
      <c r="G120" s="214">
        <v>38.8475283486</v>
      </c>
      <c r="H120" s="214">
        <v>30.7288064064</v>
      </c>
      <c r="I120" s="214">
        <v>26.6840137938</v>
      </c>
      <c r="J120" s="214">
        <v>22.6865738376</v>
      </c>
      <c r="K120" s="214">
        <v>18.8866833862</v>
      </c>
      <c r="L120" s="214">
        <v>15.2888462609</v>
      </c>
      <c r="M120" s="214">
        <v>12.0169916366</v>
      </c>
      <c r="N120" s="214">
        <v>9.1721560036</v>
      </c>
      <c r="O120" s="214">
        <v>6.870332663</v>
      </c>
      <c r="P120" s="214">
        <v>5.0538278257</v>
      </c>
      <c r="Q120" s="213">
        <v>3.6697696149</v>
      </c>
      <c r="R120" s="187"/>
      <c r="S120" s="187"/>
      <c r="T120" s="187"/>
      <c r="U120" s="187"/>
      <c r="V120" s="187"/>
      <c r="W120" s="187"/>
      <c r="X120" s="187"/>
      <c r="Y120" s="187"/>
      <c r="Z120" s="187"/>
    </row>
    <row r="121" ht="13.5" customHeight="1">
      <c r="A121" s="211">
        <v>1925.0</v>
      </c>
      <c r="B121" s="214">
        <v>56.0537490893</v>
      </c>
      <c r="C121" s="214">
        <v>62.4562689742</v>
      </c>
      <c r="D121" s="214">
        <v>60.2554435446</v>
      </c>
      <c r="E121" s="214">
        <v>55.7851616213</v>
      </c>
      <c r="F121" s="214">
        <v>47.0061593467</v>
      </c>
      <c r="G121" s="214">
        <v>38.9257796344</v>
      </c>
      <c r="H121" s="214">
        <v>30.784884322</v>
      </c>
      <c r="I121" s="214">
        <v>26.6964154252</v>
      </c>
      <c r="J121" s="214">
        <v>22.7100944941</v>
      </c>
      <c r="K121" s="214">
        <v>18.8963567084</v>
      </c>
      <c r="L121" s="214">
        <v>15.2907017391</v>
      </c>
      <c r="M121" s="214">
        <v>12.0687086001</v>
      </c>
      <c r="N121" s="214">
        <v>9.2065725023</v>
      </c>
      <c r="O121" s="214">
        <v>6.826017547</v>
      </c>
      <c r="P121" s="214">
        <v>4.971243921</v>
      </c>
      <c r="Q121" s="213">
        <v>3.5930572148</v>
      </c>
      <c r="R121" s="187"/>
      <c r="S121" s="187"/>
      <c r="T121" s="187"/>
      <c r="U121" s="187"/>
      <c r="V121" s="187"/>
      <c r="W121" s="187"/>
      <c r="X121" s="187"/>
      <c r="Y121" s="187"/>
      <c r="Z121" s="187"/>
    </row>
    <row r="122" ht="13.5" customHeight="1">
      <c r="A122" s="211">
        <v>1926.0</v>
      </c>
      <c r="B122" s="214">
        <v>55.8563387863</v>
      </c>
      <c r="C122" s="214">
        <v>62.334295176</v>
      </c>
      <c r="D122" s="214">
        <v>60.2900869711</v>
      </c>
      <c r="E122" s="214">
        <v>55.8837223473</v>
      </c>
      <c r="F122" s="214">
        <v>47.1217711043</v>
      </c>
      <c r="G122" s="214">
        <v>39.0179346631</v>
      </c>
      <c r="H122" s="214">
        <v>30.824602384</v>
      </c>
      <c r="I122" s="214">
        <v>26.7437323924</v>
      </c>
      <c r="J122" s="214">
        <v>22.7525511074</v>
      </c>
      <c r="K122" s="214">
        <v>18.963069811</v>
      </c>
      <c r="L122" s="214">
        <v>15.3304722526</v>
      </c>
      <c r="M122" s="214">
        <v>12.0464608583</v>
      </c>
      <c r="N122" s="214">
        <v>9.2149240648</v>
      </c>
      <c r="O122" s="214">
        <v>6.8143915641</v>
      </c>
      <c r="P122" s="214">
        <v>4.9766017594</v>
      </c>
      <c r="Q122" s="213">
        <v>3.5945826254</v>
      </c>
      <c r="R122" s="187"/>
      <c r="S122" s="187"/>
      <c r="T122" s="187"/>
      <c r="U122" s="187"/>
      <c r="V122" s="187"/>
      <c r="W122" s="187"/>
      <c r="X122" s="187"/>
      <c r="Y122" s="187"/>
      <c r="Z122" s="187"/>
    </row>
    <row r="123" ht="13.5" customHeight="1">
      <c r="A123" s="211">
        <v>1927.0</v>
      </c>
      <c r="B123" s="214">
        <v>55.1079173619</v>
      </c>
      <c r="C123" s="214">
        <v>61.7459536215</v>
      </c>
      <c r="D123" s="214">
        <v>59.8910622407</v>
      </c>
      <c r="E123" s="214">
        <v>55.5710042936</v>
      </c>
      <c r="F123" s="214">
        <v>46.7838955298</v>
      </c>
      <c r="G123" s="214">
        <v>38.6647401143</v>
      </c>
      <c r="H123" s="214">
        <v>30.4718896171</v>
      </c>
      <c r="I123" s="214">
        <v>26.3843297702</v>
      </c>
      <c r="J123" s="214">
        <v>22.3973625448</v>
      </c>
      <c r="K123" s="214">
        <v>18.5789676627</v>
      </c>
      <c r="L123" s="214">
        <v>14.9629560661</v>
      </c>
      <c r="M123" s="214">
        <v>11.6624496645</v>
      </c>
      <c r="N123" s="214">
        <v>8.8308611022</v>
      </c>
      <c r="O123" s="214">
        <v>6.4923479587</v>
      </c>
      <c r="P123" s="214">
        <v>4.7031140988</v>
      </c>
      <c r="Q123" s="213">
        <v>3.3851010644</v>
      </c>
      <c r="R123" s="187"/>
      <c r="S123" s="187"/>
      <c r="T123" s="187"/>
      <c r="U123" s="187"/>
      <c r="V123" s="187"/>
      <c r="W123" s="187"/>
      <c r="X123" s="187"/>
      <c r="Y123" s="187"/>
      <c r="Z123" s="187"/>
    </row>
    <row r="124" ht="13.5" customHeight="1">
      <c r="A124" s="211">
        <v>1928.0</v>
      </c>
      <c r="B124" s="214">
        <v>56.672186081</v>
      </c>
      <c r="C124" s="214">
        <v>62.7978183959</v>
      </c>
      <c r="D124" s="214">
        <v>60.5569134107</v>
      </c>
      <c r="E124" s="214">
        <v>56.3266247837</v>
      </c>
      <c r="F124" s="214">
        <v>47.5002484095</v>
      </c>
      <c r="G124" s="214">
        <v>39.3646957285</v>
      </c>
      <c r="H124" s="214">
        <v>31.0943608776</v>
      </c>
      <c r="I124" s="214">
        <v>26.962698712</v>
      </c>
      <c r="J124" s="214">
        <v>22.9231125733</v>
      </c>
      <c r="K124" s="214">
        <v>19.0714373744</v>
      </c>
      <c r="L124" s="214">
        <v>15.4074421912</v>
      </c>
      <c r="M124" s="214">
        <v>12.124471359</v>
      </c>
      <c r="N124" s="214">
        <v>9.2963553594</v>
      </c>
      <c r="O124" s="214">
        <v>6.9458510686</v>
      </c>
      <c r="P124" s="214">
        <v>5.0475352175</v>
      </c>
      <c r="Q124" s="213">
        <v>3.6179829935</v>
      </c>
      <c r="R124" s="187"/>
      <c r="S124" s="187"/>
      <c r="T124" s="187"/>
      <c r="U124" s="187"/>
      <c r="V124" s="187"/>
      <c r="W124" s="187"/>
      <c r="X124" s="187"/>
      <c r="Y124" s="187"/>
      <c r="Z124" s="187"/>
    </row>
    <row r="125" ht="13.5" customHeight="1">
      <c r="A125" s="211">
        <v>1929.0</v>
      </c>
      <c r="B125" s="214">
        <v>56.1458536148</v>
      </c>
      <c r="C125" s="214">
        <v>62.241762098</v>
      </c>
      <c r="D125" s="214">
        <v>59.9540462566</v>
      </c>
      <c r="E125" s="214">
        <v>55.8025350049</v>
      </c>
      <c r="F125" s="214">
        <v>46.9774693388</v>
      </c>
      <c r="G125" s="214">
        <v>38.8144055134</v>
      </c>
      <c r="H125" s="214">
        <v>30.5733025761</v>
      </c>
      <c r="I125" s="214">
        <v>26.438142476</v>
      </c>
      <c r="J125" s="214">
        <v>22.4109595285</v>
      </c>
      <c r="K125" s="214">
        <v>18.5946815627</v>
      </c>
      <c r="L125" s="214">
        <v>14.9591288795</v>
      </c>
      <c r="M125" s="214">
        <v>11.6670773421</v>
      </c>
      <c r="N125" s="214">
        <v>8.8654107342</v>
      </c>
      <c r="O125" s="214">
        <v>6.5714448597</v>
      </c>
      <c r="P125" s="214">
        <v>4.7690785739</v>
      </c>
      <c r="Q125" s="213">
        <v>3.4792782642</v>
      </c>
      <c r="R125" s="187"/>
      <c r="S125" s="187"/>
      <c r="T125" s="187"/>
      <c r="U125" s="187"/>
      <c r="V125" s="187"/>
      <c r="W125" s="187"/>
      <c r="X125" s="187"/>
      <c r="Y125" s="187"/>
      <c r="Z125" s="187"/>
    </row>
    <row r="126" ht="13.5" customHeight="1">
      <c r="A126" s="211">
        <v>1930.0</v>
      </c>
      <c r="B126" s="214">
        <v>57.6136085044</v>
      </c>
      <c r="C126" s="214">
        <v>63.7141015628</v>
      </c>
      <c r="D126" s="214">
        <v>61.5288663743</v>
      </c>
      <c r="E126" s="214">
        <v>57.3756950768</v>
      </c>
      <c r="F126" s="214">
        <v>48.5148291606</v>
      </c>
      <c r="G126" s="214">
        <v>40.2206388846</v>
      </c>
      <c r="H126" s="214">
        <v>31.8510191483</v>
      </c>
      <c r="I126" s="214">
        <v>27.6830254686</v>
      </c>
      <c r="J126" s="214">
        <v>23.588554972</v>
      </c>
      <c r="K126" s="214">
        <v>19.6673841904</v>
      </c>
      <c r="L126" s="214">
        <v>15.9965393142</v>
      </c>
      <c r="M126" s="214">
        <v>12.6631355091</v>
      </c>
      <c r="N126" s="214">
        <v>9.7728212734</v>
      </c>
      <c r="O126" s="214">
        <v>7.3732473234</v>
      </c>
      <c r="P126" s="214">
        <v>5.4443726472</v>
      </c>
      <c r="Q126" s="213">
        <v>3.986113848</v>
      </c>
      <c r="R126" s="187"/>
      <c r="S126" s="187"/>
      <c r="T126" s="187"/>
      <c r="U126" s="187"/>
      <c r="V126" s="187"/>
      <c r="W126" s="187"/>
      <c r="X126" s="187"/>
      <c r="Y126" s="187"/>
      <c r="Z126" s="187"/>
    </row>
    <row r="127" ht="13.5" customHeight="1">
      <c r="A127" s="211">
        <v>1931.0</v>
      </c>
      <c r="B127" s="214">
        <v>58.2795616844</v>
      </c>
      <c r="C127" s="214">
        <v>63.7008951013</v>
      </c>
      <c r="D127" s="214">
        <v>61.2500675427</v>
      </c>
      <c r="E127" s="214">
        <v>57.0249756702</v>
      </c>
      <c r="F127" s="214">
        <v>48.1727063381</v>
      </c>
      <c r="G127" s="214">
        <v>39.8896450711</v>
      </c>
      <c r="H127" s="214">
        <v>31.502473963</v>
      </c>
      <c r="I127" s="214">
        <v>27.3207478112</v>
      </c>
      <c r="J127" s="214">
        <v>23.2364341744</v>
      </c>
      <c r="K127" s="214">
        <v>19.3413120862</v>
      </c>
      <c r="L127" s="214">
        <v>15.6716794209</v>
      </c>
      <c r="M127" s="214">
        <v>12.3303170552</v>
      </c>
      <c r="N127" s="214">
        <v>9.3879953978</v>
      </c>
      <c r="O127" s="214">
        <v>7.0068253675</v>
      </c>
      <c r="P127" s="214">
        <v>5.1257226998</v>
      </c>
      <c r="Q127" s="213">
        <v>3.7524996687</v>
      </c>
      <c r="R127" s="187"/>
      <c r="S127" s="187"/>
      <c r="T127" s="187"/>
      <c r="U127" s="187"/>
      <c r="V127" s="187"/>
      <c r="W127" s="187"/>
      <c r="X127" s="187"/>
      <c r="Y127" s="187"/>
      <c r="Z127" s="187"/>
    </row>
    <row r="128" ht="13.5" customHeight="1">
      <c r="A128" s="211">
        <v>1932.0</v>
      </c>
      <c r="B128" s="214">
        <v>58.3691750654</v>
      </c>
      <c r="C128" s="214">
        <v>63.7921621365</v>
      </c>
      <c r="D128" s="214">
        <v>61.3998707157</v>
      </c>
      <c r="E128" s="214">
        <v>57.266698684</v>
      </c>
      <c r="F128" s="214">
        <v>48.4117096662</v>
      </c>
      <c r="G128" s="214">
        <v>40.0351046267</v>
      </c>
      <c r="H128" s="214">
        <v>31.6034955513</v>
      </c>
      <c r="I128" s="214">
        <v>27.4461523872</v>
      </c>
      <c r="J128" s="214">
        <v>23.3664718414</v>
      </c>
      <c r="K128" s="214">
        <v>19.4712774534</v>
      </c>
      <c r="L128" s="214">
        <v>15.79998063</v>
      </c>
      <c r="M128" s="214">
        <v>12.4207886571</v>
      </c>
      <c r="N128" s="214">
        <v>9.4935741628</v>
      </c>
      <c r="O128" s="214">
        <v>7.0922168981</v>
      </c>
      <c r="P128" s="214">
        <v>5.1749655828</v>
      </c>
      <c r="Q128" s="213">
        <v>3.8190201857</v>
      </c>
      <c r="R128" s="187"/>
      <c r="S128" s="187"/>
      <c r="T128" s="187"/>
      <c r="U128" s="187"/>
      <c r="V128" s="187"/>
      <c r="W128" s="187"/>
      <c r="X128" s="187"/>
      <c r="Y128" s="187"/>
      <c r="Z128" s="187"/>
    </row>
    <row r="129" ht="13.5" customHeight="1">
      <c r="A129" s="211">
        <v>1933.0</v>
      </c>
      <c r="B129" s="214">
        <v>58.7947712746</v>
      </c>
      <c r="C129" s="214">
        <v>64.0263153926</v>
      </c>
      <c r="D129" s="214">
        <v>61.6343105169</v>
      </c>
      <c r="E129" s="214">
        <v>57.5340117728</v>
      </c>
      <c r="F129" s="214">
        <v>48.6503799188</v>
      </c>
      <c r="G129" s="214">
        <v>40.2085927999</v>
      </c>
      <c r="H129" s="214">
        <v>31.7230138713</v>
      </c>
      <c r="I129" s="214">
        <v>27.5511691261</v>
      </c>
      <c r="J129" s="214">
        <v>23.5087896985</v>
      </c>
      <c r="K129" s="214">
        <v>19.5702458989</v>
      </c>
      <c r="L129" s="214">
        <v>15.8518926069</v>
      </c>
      <c r="M129" s="214">
        <v>12.453561258</v>
      </c>
      <c r="N129" s="214">
        <v>9.4966911738</v>
      </c>
      <c r="O129" s="214">
        <v>7.048635752</v>
      </c>
      <c r="P129" s="214">
        <v>5.0743200774</v>
      </c>
      <c r="Q129" s="213">
        <v>3.6276225465</v>
      </c>
      <c r="R129" s="187"/>
      <c r="S129" s="187"/>
      <c r="T129" s="187"/>
      <c r="U129" s="187"/>
      <c r="V129" s="187"/>
      <c r="W129" s="187"/>
      <c r="X129" s="187"/>
      <c r="Y129" s="187"/>
      <c r="Z129" s="187"/>
    </row>
    <row r="130" ht="13.5" customHeight="1">
      <c r="A130" s="211">
        <v>1934.0</v>
      </c>
      <c r="B130" s="214">
        <v>59.6334644405</v>
      </c>
      <c r="C130" s="214">
        <v>64.8143213175</v>
      </c>
      <c r="D130" s="214">
        <v>62.3125326216</v>
      </c>
      <c r="E130" s="214">
        <v>58.2385068974</v>
      </c>
      <c r="F130" s="214">
        <v>49.3087631412</v>
      </c>
      <c r="G130" s="214">
        <v>40.8712064715</v>
      </c>
      <c r="H130" s="214">
        <v>32.3087836251</v>
      </c>
      <c r="I130" s="214">
        <v>28.0903714767</v>
      </c>
      <c r="J130" s="214">
        <v>23.9691807479</v>
      </c>
      <c r="K130" s="214">
        <v>20.0214110699</v>
      </c>
      <c r="L130" s="214">
        <v>16.2784812681</v>
      </c>
      <c r="M130" s="214">
        <v>12.8781019297</v>
      </c>
      <c r="N130" s="214">
        <v>9.8953121433</v>
      </c>
      <c r="O130" s="214">
        <v>7.4596356869</v>
      </c>
      <c r="P130" s="214">
        <v>5.4854287881</v>
      </c>
      <c r="Q130" s="213">
        <v>3.9821924116</v>
      </c>
      <c r="R130" s="187"/>
      <c r="S130" s="187"/>
      <c r="T130" s="187"/>
      <c r="U130" s="187"/>
      <c r="V130" s="187"/>
      <c r="W130" s="187"/>
      <c r="X130" s="187"/>
      <c r="Y130" s="187"/>
      <c r="Z130" s="187"/>
    </row>
    <row r="131" ht="13.5" customHeight="1">
      <c r="A131" s="211">
        <v>1935.0</v>
      </c>
      <c r="B131" s="214">
        <v>59.7909463144</v>
      </c>
      <c r="C131" s="214">
        <v>64.6646672652</v>
      </c>
      <c r="D131" s="214">
        <v>62.0678140337</v>
      </c>
      <c r="E131" s="214">
        <v>57.8886481263</v>
      </c>
      <c r="F131" s="214">
        <v>48.9847349515</v>
      </c>
      <c r="G131" s="214">
        <v>40.4759497999</v>
      </c>
      <c r="H131" s="214">
        <v>31.8728986472</v>
      </c>
      <c r="I131" s="214">
        <v>27.6200350062</v>
      </c>
      <c r="J131" s="214">
        <v>23.4942689987</v>
      </c>
      <c r="K131" s="214">
        <v>19.5500144267</v>
      </c>
      <c r="L131" s="214">
        <v>15.8113483562</v>
      </c>
      <c r="M131" s="214">
        <v>12.3998845323</v>
      </c>
      <c r="N131" s="214">
        <v>9.4325123939</v>
      </c>
      <c r="O131" s="214">
        <v>6.9745602976</v>
      </c>
      <c r="P131" s="214">
        <v>5.0522362688</v>
      </c>
      <c r="Q131" s="213">
        <v>3.6360492662</v>
      </c>
      <c r="R131" s="187"/>
      <c r="S131" s="187"/>
      <c r="T131" s="187"/>
      <c r="U131" s="187"/>
      <c r="V131" s="187"/>
      <c r="W131" s="187"/>
      <c r="X131" s="187"/>
      <c r="Y131" s="187"/>
      <c r="Z131" s="187"/>
    </row>
    <row r="132" ht="13.5" customHeight="1">
      <c r="A132" s="211">
        <v>1936.0</v>
      </c>
      <c r="B132" s="214">
        <v>59.8357334543</v>
      </c>
      <c r="C132" s="214">
        <v>64.745455114</v>
      </c>
      <c r="D132" s="214">
        <v>62.2539148413</v>
      </c>
      <c r="E132" s="214">
        <v>58.0396385099</v>
      </c>
      <c r="F132" s="214">
        <v>49.1128402095</v>
      </c>
      <c r="G132" s="214">
        <v>40.5841866482</v>
      </c>
      <c r="H132" s="214">
        <v>32.0012028647</v>
      </c>
      <c r="I132" s="214">
        <v>27.7486482834</v>
      </c>
      <c r="J132" s="214">
        <v>23.6168478352</v>
      </c>
      <c r="K132" s="214">
        <v>19.6466932598</v>
      </c>
      <c r="L132" s="214">
        <v>15.9325147227</v>
      </c>
      <c r="M132" s="214">
        <v>12.5591567793</v>
      </c>
      <c r="N132" s="214">
        <v>9.6161615376</v>
      </c>
      <c r="O132" s="214">
        <v>7.1432014879</v>
      </c>
      <c r="P132" s="214">
        <v>5.2137199407</v>
      </c>
      <c r="Q132" s="213">
        <v>3.6835902965</v>
      </c>
      <c r="R132" s="187"/>
      <c r="S132" s="187"/>
      <c r="T132" s="187"/>
      <c r="U132" s="187"/>
      <c r="V132" s="187"/>
      <c r="W132" s="187"/>
      <c r="X132" s="187"/>
      <c r="Y132" s="187"/>
      <c r="Z132" s="187"/>
    </row>
    <row r="133" ht="13.5" customHeight="1">
      <c r="A133" s="211">
        <v>1937.0</v>
      </c>
      <c r="B133" s="214">
        <v>60.4067486739</v>
      </c>
      <c r="C133" s="214">
        <v>65.2481883642</v>
      </c>
      <c r="D133" s="214">
        <v>62.5436265479</v>
      </c>
      <c r="E133" s="214">
        <v>58.2801126411</v>
      </c>
      <c r="F133" s="214">
        <v>49.2622425674</v>
      </c>
      <c r="G133" s="214">
        <v>40.6618720586</v>
      </c>
      <c r="H133" s="214">
        <v>32.0203591331</v>
      </c>
      <c r="I133" s="214">
        <v>27.7663213726</v>
      </c>
      <c r="J133" s="214">
        <v>23.6230667213</v>
      </c>
      <c r="K133" s="214">
        <v>19.6579957047</v>
      </c>
      <c r="L133" s="214">
        <v>15.9267116262</v>
      </c>
      <c r="M133" s="214">
        <v>12.5482757715</v>
      </c>
      <c r="N133" s="214">
        <v>9.5607760684</v>
      </c>
      <c r="O133" s="214">
        <v>7.0654550366</v>
      </c>
      <c r="P133" s="214">
        <v>5.0928317219</v>
      </c>
      <c r="Q133" s="213">
        <v>3.6267543552</v>
      </c>
      <c r="R133" s="187"/>
      <c r="S133" s="187"/>
      <c r="T133" s="187"/>
      <c r="U133" s="187"/>
      <c r="V133" s="187"/>
      <c r="W133" s="187"/>
      <c r="X133" s="187"/>
      <c r="Y133" s="187"/>
      <c r="Z133" s="187"/>
    </row>
    <row r="134" ht="13.5" customHeight="1">
      <c r="A134" s="211">
        <v>1938.0</v>
      </c>
      <c r="B134" s="214">
        <v>60.4475575284</v>
      </c>
      <c r="C134" s="214">
        <v>65.4723550496</v>
      </c>
      <c r="D134" s="214">
        <v>62.7685926263</v>
      </c>
      <c r="E134" s="214">
        <v>58.4317543693</v>
      </c>
      <c r="F134" s="214">
        <v>49.4940383728</v>
      </c>
      <c r="G134" s="214">
        <v>40.8226957109</v>
      </c>
      <c r="H134" s="214">
        <v>32.0779043729</v>
      </c>
      <c r="I134" s="214">
        <v>27.7805629459</v>
      </c>
      <c r="J134" s="214">
        <v>23.6308888647</v>
      </c>
      <c r="K134" s="214">
        <v>19.6539522948</v>
      </c>
      <c r="L134" s="214">
        <v>15.9217032643</v>
      </c>
      <c r="M134" s="214">
        <v>12.5330369096</v>
      </c>
      <c r="N134" s="214">
        <v>9.5280916493</v>
      </c>
      <c r="O134" s="214">
        <v>7.0300435652</v>
      </c>
      <c r="P134" s="214">
        <v>5.1076713231</v>
      </c>
      <c r="Q134" s="213">
        <v>3.7048181088</v>
      </c>
      <c r="R134" s="187"/>
      <c r="S134" s="187"/>
      <c r="T134" s="187"/>
      <c r="U134" s="187"/>
      <c r="V134" s="187"/>
      <c r="W134" s="187"/>
      <c r="X134" s="187"/>
      <c r="Y134" s="187"/>
      <c r="Z134" s="187"/>
    </row>
    <row r="135" ht="13.5" customHeight="1">
      <c r="A135" s="211">
        <v>1939.0</v>
      </c>
      <c r="B135" s="214">
        <v>60.187426147</v>
      </c>
      <c r="C135" s="214">
        <v>64.9527098067</v>
      </c>
      <c r="D135" s="214">
        <v>62.5168684206</v>
      </c>
      <c r="E135" s="214">
        <v>58.2317269708</v>
      </c>
      <c r="F135" s="214">
        <v>49.2570824636</v>
      </c>
      <c r="G135" s="214">
        <v>40.6417824779</v>
      </c>
      <c r="H135" s="214">
        <v>31.9205279526</v>
      </c>
      <c r="I135" s="214">
        <v>27.6339274948</v>
      </c>
      <c r="J135" s="214">
        <v>23.4740635235</v>
      </c>
      <c r="K135" s="214">
        <v>19.5137804243</v>
      </c>
      <c r="L135" s="214">
        <v>15.7740857061</v>
      </c>
      <c r="M135" s="214">
        <v>12.3377126199</v>
      </c>
      <c r="N135" s="214">
        <v>9.3839532838</v>
      </c>
      <c r="O135" s="214">
        <v>6.912418185</v>
      </c>
      <c r="P135" s="214">
        <v>4.9841316616</v>
      </c>
      <c r="Q135" s="213">
        <v>3.579708569</v>
      </c>
      <c r="R135" s="187"/>
      <c r="S135" s="187"/>
      <c r="T135" s="187"/>
      <c r="U135" s="187"/>
      <c r="V135" s="187"/>
      <c r="W135" s="187"/>
      <c r="X135" s="187"/>
      <c r="Y135" s="187"/>
      <c r="Z135" s="187"/>
    </row>
    <row r="136" ht="13.5" customHeight="1">
      <c r="A136" s="211">
        <v>1940.0</v>
      </c>
      <c r="B136" s="214">
        <v>60.7681321952</v>
      </c>
      <c r="C136" s="214">
        <v>65.5326844731</v>
      </c>
      <c r="D136" s="214">
        <v>62.7906032653</v>
      </c>
      <c r="E136" s="214">
        <v>58.3841479873</v>
      </c>
      <c r="F136" s="214">
        <v>49.3071176716</v>
      </c>
      <c r="G136" s="214">
        <v>40.6948495738</v>
      </c>
      <c r="H136" s="214">
        <v>31.8978504971</v>
      </c>
      <c r="I136" s="214">
        <v>27.5833430524</v>
      </c>
      <c r="J136" s="214">
        <v>23.4365466758</v>
      </c>
      <c r="K136" s="214">
        <v>19.4559945159</v>
      </c>
      <c r="L136" s="214">
        <v>15.6996681219</v>
      </c>
      <c r="M136" s="214">
        <v>12.2383308131</v>
      </c>
      <c r="N136" s="214">
        <v>9.2239898406</v>
      </c>
      <c r="O136" s="214">
        <v>6.7577081841</v>
      </c>
      <c r="P136" s="214">
        <v>4.8182277946</v>
      </c>
      <c r="Q136" s="213">
        <v>3.3826854771</v>
      </c>
      <c r="R136" s="187"/>
      <c r="S136" s="187"/>
      <c r="T136" s="187"/>
      <c r="U136" s="187"/>
      <c r="V136" s="187"/>
      <c r="W136" s="187"/>
      <c r="X136" s="187"/>
      <c r="Y136" s="187"/>
      <c r="Z136" s="187"/>
    </row>
    <row r="137" ht="13.5" customHeight="1">
      <c r="A137" s="211">
        <v>1941.0</v>
      </c>
      <c r="B137" s="214">
        <v>60.4842679486</v>
      </c>
      <c r="C137" s="214">
        <v>65.3421887842</v>
      </c>
      <c r="D137" s="214">
        <v>62.7930952785</v>
      </c>
      <c r="E137" s="214">
        <v>58.4896987204</v>
      </c>
      <c r="F137" s="214">
        <v>49.4568095402</v>
      </c>
      <c r="G137" s="214">
        <v>40.8549690704</v>
      </c>
      <c r="H137" s="214">
        <v>32.0892183822</v>
      </c>
      <c r="I137" s="214">
        <v>27.8028996416</v>
      </c>
      <c r="J137" s="214">
        <v>23.6638289452</v>
      </c>
      <c r="K137" s="214">
        <v>19.6944048561</v>
      </c>
      <c r="L137" s="214">
        <v>15.9129000751</v>
      </c>
      <c r="M137" s="214">
        <v>12.4573902863</v>
      </c>
      <c r="N137" s="214">
        <v>9.4348311842</v>
      </c>
      <c r="O137" s="214">
        <v>6.9224901135</v>
      </c>
      <c r="P137" s="214">
        <v>4.9384864645</v>
      </c>
      <c r="Q137" s="213">
        <v>3.5028711091</v>
      </c>
      <c r="R137" s="187"/>
      <c r="S137" s="187"/>
      <c r="T137" s="187"/>
      <c r="U137" s="187"/>
      <c r="V137" s="187"/>
      <c r="W137" s="187"/>
      <c r="X137" s="187"/>
      <c r="Y137" s="187"/>
      <c r="Z137" s="187"/>
    </row>
    <row r="138" ht="13.5" customHeight="1">
      <c r="A138" s="211">
        <v>1942.0</v>
      </c>
      <c r="B138" s="214">
        <v>59.8266279378</v>
      </c>
      <c r="C138" s="214">
        <v>64.6772958268</v>
      </c>
      <c r="D138" s="214">
        <v>62.2830348944</v>
      </c>
      <c r="E138" s="214">
        <v>58.1692312962</v>
      </c>
      <c r="F138" s="214">
        <v>49.3676864248</v>
      </c>
      <c r="G138" s="214">
        <v>40.8988606701</v>
      </c>
      <c r="H138" s="214">
        <v>32.2585638573</v>
      </c>
      <c r="I138" s="214">
        <v>28.0003715372</v>
      </c>
      <c r="J138" s="214">
        <v>23.8718622789</v>
      </c>
      <c r="K138" s="214">
        <v>19.8956160771</v>
      </c>
      <c r="L138" s="214">
        <v>16.1387389323</v>
      </c>
      <c r="M138" s="214">
        <v>12.6554765271</v>
      </c>
      <c r="N138" s="214">
        <v>9.5548884395</v>
      </c>
      <c r="O138" s="214">
        <v>7.0550179595</v>
      </c>
      <c r="P138" s="214">
        <v>5.0701985999</v>
      </c>
      <c r="Q138" s="213">
        <v>3.5939739839</v>
      </c>
      <c r="R138" s="187"/>
      <c r="S138" s="187"/>
      <c r="T138" s="187"/>
      <c r="U138" s="187"/>
      <c r="V138" s="187"/>
      <c r="W138" s="187"/>
      <c r="X138" s="187"/>
      <c r="Y138" s="187"/>
      <c r="Z138" s="187"/>
    </row>
    <row r="139" ht="13.5" customHeight="1">
      <c r="A139" s="211">
        <v>1943.0</v>
      </c>
      <c r="B139" s="214">
        <v>59.7714844657</v>
      </c>
      <c r="C139" s="214">
        <v>64.8975001544</v>
      </c>
      <c r="D139" s="214">
        <v>62.636736667</v>
      </c>
      <c r="E139" s="214">
        <v>58.5461947631</v>
      </c>
      <c r="F139" s="214">
        <v>49.7070371437</v>
      </c>
      <c r="G139" s="214">
        <v>41.215683533</v>
      </c>
      <c r="H139" s="214">
        <v>32.584189992</v>
      </c>
      <c r="I139" s="214">
        <v>28.3074149382</v>
      </c>
      <c r="J139" s="214">
        <v>24.1600589134</v>
      </c>
      <c r="K139" s="214">
        <v>20.180930054</v>
      </c>
      <c r="L139" s="214">
        <v>16.3921031933</v>
      </c>
      <c r="M139" s="214">
        <v>12.9107098434</v>
      </c>
      <c r="N139" s="214">
        <v>9.8038313169</v>
      </c>
      <c r="O139" s="214">
        <v>7.2139039534</v>
      </c>
      <c r="P139" s="214">
        <v>5.1347618803</v>
      </c>
      <c r="Q139" s="213">
        <v>3.6028229856</v>
      </c>
      <c r="R139" s="187"/>
      <c r="S139" s="187"/>
      <c r="T139" s="187"/>
      <c r="U139" s="187"/>
      <c r="V139" s="187"/>
      <c r="W139" s="187"/>
      <c r="X139" s="187"/>
      <c r="Y139" s="187"/>
      <c r="Z139" s="187"/>
    </row>
    <row r="140" ht="13.5" customHeight="1">
      <c r="A140" s="211">
        <v>1944.0</v>
      </c>
      <c r="B140" s="214">
        <v>60.8210366779</v>
      </c>
      <c r="C140" s="214">
        <v>65.525187883</v>
      </c>
      <c r="D140" s="214">
        <v>62.7006323427</v>
      </c>
      <c r="E140" s="214">
        <v>58.264573573</v>
      </c>
      <c r="F140" s="214">
        <v>49.3917676308</v>
      </c>
      <c r="G140" s="214">
        <v>40.9534854665</v>
      </c>
      <c r="H140" s="214">
        <v>32.3332126359</v>
      </c>
      <c r="I140" s="214">
        <v>28.0769151868</v>
      </c>
      <c r="J140" s="214">
        <v>23.9469236823</v>
      </c>
      <c r="K140" s="214">
        <v>19.9597307289</v>
      </c>
      <c r="L140" s="214">
        <v>16.1938220631</v>
      </c>
      <c r="M140" s="214">
        <v>12.7008084275</v>
      </c>
      <c r="N140" s="214">
        <v>9.6385918949</v>
      </c>
      <c r="O140" s="214">
        <v>7.0604160196</v>
      </c>
      <c r="P140" s="214">
        <v>4.959131711</v>
      </c>
      <c r="Q140" s="213">
        <v>3.4623840833</v>
      </c>
      <c r="R140" s="187"/>
      <c r="S140" s="187"/>
      <c r="T140" s="187"/>
      <c r="U140" s="187"/>
      <c r="V140" s="187"/>
      <c r="W140" s="187"/>
      <c r="X140" s="187"/>
      <c r="Y140" s="187"/>
      <c r="Z140" s="187"/>
    </row>
    <row r="141" ht="13.5" customHeight="1">
      <c r="A141" s="211">
        <v>1945.0</v>
      </c>
      <c r="B141" s="214">
        <v>58.6362166501</v>
      </c>
      <c r="C141" s="214">
        <v>64.2265870144</v>
      </c>
      <c r="D141" s="214">
        <v>61.4128626057</v>
      </c>
      <c r="E141" s="214">
        <v>57.0046848772</v>
      </c>
      <c r="F141" s="214">
        <v>48.2957963724</v>
      </c>
      <c r="G141" s="214">
        <v>40.1560318786</v>
      </c>
      <c r="H141" s="214">
        <v>31.7687944636</v>
      </c>
      <c r="I141" s="214">
        <v>27.6358494411</v>
      </c>
      <c r="J141" s="214">
        <v>23.6020706084</v>
      </c>
      <c r="K141" s="214">
        <v>19.7301149558</v>
      </c>
      <c r="L141" s="214">
        <v>16.0344834581</v>
      </c>
      <c r="M141" s="214">
        <v>12.5984946657</v>
      </c>
      <c r="N141" s="214">
        <v>9.5860300873</v>
      </c>
      <c r="O141" s="214">
        <v>7.1079400333</v>
      </c>
      <c r="P141" s="214">
        <v>5.2465490427</v>
      </c>
      <c r="Q141" s="213">
        <v>3.8871883672</v>
      </c>
      <c r="R141" s="187"/>
      <c r="S141" s="187"/>
      <c r="T141" s="187"/>
      <c r="U141" s="187"/>
      <c r="V141" s="187"/>
      <c r="W141" s="187"/>
      <c r="X141" s="187"/>
      <c r="Y141" s="187"/>
      <c r="Z141" s="187"/>
    </row>
    <row r="142" ht="13.5" customHeight="1">
      <c r="A142" s="211">
        <v>1946.0</v>
      </c>
      <c r="B142" s="214">
        <v>63.0946241115</v>
      </c>
      <c r="C142" s="214">
        <v>67.6217179008</v>
      </c>
      <c r="D142" s="214">
        <v>64.6405504366</v>
      </c>
      <c r="E142" s="214">
        <v>60.0704139448</v>
      </c>
      <c r="F142" s="214">
        <v>50.8671096124</v>
      </c>
      <c r="G142" s="214">
        <v>42.1766048094</v>
      </c>
      <c r="H142" s="214">
        <v>33.3304017776</v>
      </c>
      <c r="I142" s="214">
        <v>28.9602054382</v>
      </c>
      <c r="J142" s="214">
        <v>24.743930497</v>
      </c>
      <c r="K142" s="214">
        <v>20.6485322884</v>
      </c>
      <c r="L142" s="214">
        <v>16.7973757351</v>
      </c>
      <c r="M142" s="214">
        <v>13.2499928686</v>
      </c>
      <c r="N142" s="214">
        <v>10.110480003</v>
      </c>
      <c r="O142" s="214">
        <v>7.4884140563</v>
      </c>
      <c r="P142" s="214">
        <v>5.5111629759</v>
      </c>
      <c r="Q142" s="213">
        <v>4.0396557503</v>
      </c>
      <c r="R142" s="187"/>
      <c r="S142" s="187"/>
      <c r="T142" s="187"/>
      <c r="U142" s="187"/>
      <c r="V142" s="187"/>
      <c r="W142" s="187"/>
      <c r="X142" s="187"/>
      <c r="Y142" s="187"/>
      <c r="Z142" s="187"/>
    </row>
    <row r="143" ht="13.5" customHeight="1">
      <c r="A143" s="211">
        <v>1947.0</v>
      </c>
      <c r="B143" s="214">
        <v>64.9954148706</v>
      </c>
      <c r="C143" s="214">
        <v>68.8257077645</v>
      </c>
      <c r="D143" s="214">
        <v>65.5395612809</v>
      </c>
      <c r="E143" s="214">
        <v>60.8323298748</v>
      </c>
      <c r="F143" s="214">
        <v>51.459197055</v>
      </c>
      <c r="G143" s="214">
        <v>42.4968593967</v>
      </c>
      <c r="H143" s="214">
        <v>33.49429941</v>
      </c>
      <c r="I143" s="214">
        <v>29.0678867669</v>
      </c>
      <c r="J143" s="214">
        <v>24.7797836208</v>
      </c>
      <c r="K143" s="214">
        <v>20.6709377598</v>
      </c>
      <c r="L143" s="214">
        <v>16.764770477</v>
      </c>
      <c r="M143" s="214">
        <v>13.2112098102</v>
      </c>
      <c r="N143" s="214">
        <v>10.0727434492</v>
      </c>
      <c r="O143" s="214">
        <v>7.4730587234</v>
      </c>
      <c r="P143" s="214">
        <v>5.4399098582</v>
      </c>
      <c r="Q143" s="213">
        <v>3.9094624022</v>
      </c>
      <c r="R143" s="187"/>
      <c r="S143" s="187"/>
      <c r="T143" s="187"/>
      <c r="U143" s="187"/>
      <c r="V143" s="187"/>
      <c r="W143" s="187"/>
      <c r="X143" s="187"/>
      <c r="Y143" s="187"/>
      <c r="Z143" s="187"/>
    </row>
    <row r="144" ht="13.5" customHeight="1">
      <c r="A144" s="211">
        <v>1948.0</v>
      </c>
      <c r="B144" s="214">
        <v>66.1550044131</v>
      </c>
      <c r="C144" s="214">
        <v>69.5509812155</v>
      </c>
      <c r="D144" s="214">
        <v>66.2689101016</v>
      </c>
      <c r="E144" s="214">
        <v>61.5599185451</v>
      </c>
      <c r="F144" s="214">
        <v>52.1645190471</v>
      </c>
      <c r="G144" s="214">
        <v>43.110146786</v>
      </c>
      <c r="H144" s="214">
        <v>34.0342178398</v>
      </c>
      <c r="I144" s="214">
        <v>29.5919355361</v>
      </c>
      <c r="J144" s="214">
        <v>25.2774570009</v>
      </c>
      <c r="K144" s="214">
        <v>21.1258162838</v>
      </c>
      <c r="L144" s="214">
        <v>17.1905572119</v>
      </c>
      <c r="M144" s="214">
        <v>13.5694758634</v>
      </c>
      <c r="N144" s="214">
        <v>10.4020907437</v>
      </c>
      <c r="O144" s="214">
        <v>7.7597512283</v>
      </c>
      <c r="P144" s="214">
        <v>5.6468422671</v>
      </c>
      <c r="Q144" s="213">
        <v>4.0640131565</v>
      </c>
      <c r="R144" s="187"/>
      <c r="S144" s="187"/>
      <c r="T144" s="187"/>
      <c r="U144" s="187"/>
      <c r="V144" s="187"/>
      <c r="W144" s="187"/>
      <c r="X144" s="187"/>
      <c r="Y144" s="187"/>
      <c r="Z144" s="187"/>
    </row>
    <row r="145" ht="13.5" customHeight="1">
      <c r="A145" s="211">
        <v>1949.0</v>
      </c>
      <c r="B145" s="214">
        <v>66.3385637559</v>
      </c>
      <c r="C145" s="214">
        <v>69.3934445663</v>
      </c>
      <c r="D145" s="214">
        <v>66.1074857188</v>
      </c>
      <c r="E145" s="214">
        <v>61.3453455753</v>
      </c>
      <c r="F145" s="214">
        <v>51.8861565621</v>
      </c>
      <c r="G145" s="214">
        <v>42.7652495712</v>
      </c>
      <c r="H145" s="214">
        <v>33.6979265287</v>
      </c>
      <c r="I145" s="214">
        <v>29.2224244955</v>
      </c>
      <c r="J145" s="214">
        <v>24.9003371157</v>
      </c>
      <c r="K145" s="214">
        <v>20.7419435487</v>
      </c>
      <c r="L145" s="214">
        <v>16.7754215854</v>
      </c>
      <c r="M145" s="214">
        <v>13.1627360927</v>
      </c>
      <c r="N145" s="214">
        <v>9.9634975023</v>
      </c>
      <c r="O145" s="214">
        <v>7.3821308049</v>
      </c>
      <c r="P145" s="214">
        <v>5.3403768536</v>
      </c>
      <c r="Q145" s="213">
        <v>3.7958114276</v>
      </c>
      <c r="R145" s="187"/>
      <c r="S145" s="187"/>
      <c r="T145" s="187"/>
      <c r="U145" s="187"/>
      <c r="V145" s="187"/>
      <c r="W145" s="187"/>
      <c r="X145" s="187"/>
      <c r="Y145" s="187"/>
      <c r="Z145" s="187"/>
    </row>
    <row r="146" ht="13.5" customHeight="1">
      <c r="A146" s="211">
        <v>1950.0</v>
      </c>
      <c r="B146" s="214">
        <v>66.819586842</v>
      </c>
      <c r="C146" s="214">
        <v>69.919694336</v>
      </c>
      <c r="D146" s="214">
        <v>66.5473482185</v>
      </c>
      <c r="E146" s="214">
        <v>61.7746816793</v>
      </c>
      <c r="F146" s="214">
        <v>52.2674427352</v>
      </c>
      <c r="G146" s="214">
        <v>43.0120638141</v>
      </c>
      <c r="H146" s="214">
        <v>33.8823569337</v>
      </c>
      <c r="I146" s="214">
        <v>29.4175690192</v>
      </c>
      <c r="J146" s="214">
        <v>25.0610633738</v>
      </c>
      <c r="K146" s="214">
        <v>20.8607654659</v>
      </c>
      <c r="L146" s="214">
        <v>16.8932501203</v>
      </c>
      <c r="M146" s="214">
        <v>13.2571931166</v>
      </c>
      <c r="N146" s="214">
        <v>10.0657549611</v>
      </c>
      <c r="O146" s="214">
        <v>7.425115517</v>
      </c>
      <c r="P146" s="214">
        <v>5.3554057664</v>
      </c>
      <c r="Q146" s="213">
        <v>3.8243291372</v>
      </c>
      <c r="R146" s="187"/>
      <c r="S146" s="187"/>
      <c r="T146" s="187"/>
      <c r="U146" s="187"/>
      <c r="V146" s="187"/>
      <c r="W146" s="187"/>
      <c r="X146" s="187"/>
      <c r="Y146" s="187"/>
      <c r="Z146" s="187"/>
    </row>
    <row r="147" ht="13.5" customHeight="1">
      <c r="A147" s="211">
        <v>1951.0</v>
      </c>
      <c r="B147" s="214">
        <v>67.7433854197</v>
      </c>
      <c r="C147" s="214">
        <v>70.3585476249</v>
      </c>
      <c r="D147" s="214">
        <v>67.0201711622</v>
      </c>
      <c r="E147" s="214">
        <v>62.2089300146</v>
      </c>
      <c r="F147" s="214">
        <v>52.5919029661</v>
      </c>
      <c r="G147" s="214">
        <v>43.2276350789</v>
      </c>
      <c r="H147" s="214">
        <v>34.0152023527</v>
      </c>
      <c r="I147" s="214">
        <v>29.5115876935</v>
      </c>
      <c r="J147" s="214">
        <v>25.1164274379</v>
      </c>
      <c r="K147" s="214">
        <v>20.9238484805</v>
      </c>
      <c r="L147" s="214">
        <v>16.9192005164</v>
      </c>
      <c r="M147" s="214">
        <v>13.2797753832</v>
      </c>
      <c r="N147" s="214">
        <v>9.9962625807</v>
      </c>
      <c r="O147" s="214">
        <v>7.346965129</v>
      </c>
      <c r="P147" s="214">
        <v>5.3072549602</v>
      </c>
      <c r="Q147" s="213">
        <v>3.7477040589</v>
      </c>
      <c r="R147" s="187"/>
      <c r="S147" s="187"/>
      <c r="T147" s="187"/>
      <c r="U147" s="187"/>
      <c r="V147" s="187"/>
      <c r="W147" s="187"/>
      <c r="X147" s="187"/>
      <c r="Y147" s="187"/>
      <c r="Z147" s="187"/>
    </row>
    <row r="148" ht="13.5" customHeight="1">
      <c r="A148" s="211">
        <v>1952.0</v>
      </c>
      <c r="B148" s="214">
        <v>69.3113513744</v>
      </c>
      <c r="C148" s="214">
        <v>71.0624053784</v>
      </c>
      <c r="D148" s="214">
        <v>67.6191540846</v>
      </c>
      <c r="E148" s="214">
        <v>62.7888371731</v>
      </c>
      <c r="F148" s="214">
        <v>53.1582765372</v>
      </c>
      <c r="G148" s="214">
        <v>43.7078446327</v>
      </c>
      <c r="H148" s="214">
        <v>34.435444159</v>
      </c>
      <c r="I148" s="214">
        <v>29.8919678076</v>
      </c>
      <c r="J148" s="214">
        <v>25.4722224083</v>
      </c>
      <c r="K148" s="214">
        <v>21.237228973</v>
      </c>
      <c r="L148" s="214">
        <v>17.2075101142</v>
      </c>
      <c r="M148" s="214">
        <v>13.5061543211</v>
      </c>
      <c r="N148" s="214">
        <v>10.2116285279</v>
      </c>
      <c r="O148" s="214">
        <v>7.443326051</v>
      </c>
      <c r="P148" s="214">
        <v>5.3643969448</v>
      </c>
      <c r="Q148" s="213">
        <v>3.7779816258</v>
      </c>
      <c r="R148" s="187"/>
      <c r="S148" s="187"/>
      <c r="T148" s="187"/>
      <c r="U148" s="187"/>
      <c r="V148" s="187"/>
      <c r="W148" s="187"/>
      <c r="X148" s="187"/>
      <c r="Y148" s="187"/>
      <c r="Z148" s="187"/>
    </row>
    <row r="149" ht="13.5" customHeight="1">
      <c r="A149" s="211">
        <v>1953.0</v>
      </c>
      <c r="B149" s="214">
        <v>70.0192842702</v>
      </c>
      <c r="C149" s="214">
        <v>71.2727679552</v>
      </c>
      <c r="D149" s="214">
        <v>67.7983644824</v>
      </c>
      <c r="E149" s="214">
        <v>62.9332393834</v>
      </c>
      <c r="F149" s="214">
        <v>53.2618257772</v>
      </c>
      <c r="G149" s="214">
        <v>43.7338227239</v>
      </c>
      <c r="H149" s="214">
        <v>34.387848171</v>
      </c>
      <c r="I149" s="214">
        <v>29.848133504</v>
      </c>
      <c r="J149" s="214">
        <v>25.4318117767</v>
      </c>
      <c r="K149" s="214">
        <v>21.176423068</v>
      </c>
      <c r="L149" s="214">
        <v>17.1184313163</v>
      </c>
      <c r="M149" s="214">
        <v>13.4017493713</v>
      </c>
      <c r="N149" s="214">
        <v>10.1143682973</v>
      </c>
      <c r="O149" s="214">
        <v>7.3583383719</v>
      </c>
      <c r="P149" s="214">
        <v>5.2562736313</v>
      </c>
      <c r="Q149" s="213">
        <v>3.7086963681</v>
      </c>
      <c r="R149" s="187"/>
      <c r="S149" s="187"/>
      <c r="T149" s="187"/>
      <c r="U149" s="187"/>
      <c r="V149" s="187"/>
      <c r="W149" s="187"/>
      <c r="X149" s="187"/>
      <c r="Y149" s="187"/>
      <c r="Z149" s="187"/>
    </row>
    <row r="150" ht="13.5" customHeight="1">
      <c r="A150" s="211">
        <v>1954.0</v>
      </c>
      <c r="B150" s="214">
        <v>70.67452719</v>
      </c>
      <c r="C150" s="214">
        <v>71.548975968</v>
      </c>
      <c r="D150" s="214">
        <v>67.9490619315</v>
      </c>
      <c r="E150" s="214">
        <v>63.0943648714</v>
      </c>
      <c r="F150" s="214">
        <v>53.3601345338</v>
      </c>
      <c r="G150" s="214">
        <v>43.7732513722</v>
      </c>
      <c r="H150" s="214">
        <v>34.3752951037</v>
      </c>
      <c r="I150" s="214">
        <v>29.8129278077</v>
      </c>
      <c r="J150" s="214">
        <v>25.3822177962</v>
      </c>
      <c r="K150" s="214">
        <v>21.0830249326</v>
      </c>
      <c r="L150" s="214">
        <v>17.0273143736</v>
      </c>
      <c r="M150" s="214">
        <v>13.266803263</v>
      </c>
      <c r="N150" s="214">
        <v>9.9882454273</v>
      </c>
      <c r="O150" s="214">
        <v>7.2196832313</v>
      </c>
      <c r="P150" s="214">
        <v>5.1563021303</v>
      </c>
      <c r="Q150" s="213">
        <v>3.6629570827</v>
      </c>
      <c r="R150" s="187"/>
      <c r="S150" s="187"/>
      <c r="T150" s="187"/>
      <c r="U150" s="187"/>
      <c r="V150" s="187"/>
      <c r="W150" s="187"/>
      <c r="X150" s="187"/>
      <c r="Y150" s="187"/>
      <c r="Z150" s="187"/>
    </row>
    <row r="151" ht="13.5" customHeight="1">
      <c r="A151" s="211">
        <v>1955.0</v>
      </c>
      <c r="B151" s="214">
        <v>71.6708559284</v>
      </c>
      <c r="C151" s="214">
        <v>72.3884907619</v>
      </c>
      <c r="D151" s="214">
        <v>68.7610002933</v>
      </c>
      <c r="E151" s="214">
        <v>63.8892700485</v>
      </c>
      <c r="F151" s="214">
        <v>54.1524389831</v>
      </c>
      <c r="G151" s="214">
        <v>44.5679707474</v>
      </c>
      <c r="H151" s="214">
        <v>35.1510402329</v>
      </c>
      <c r="I151" s="214">
        <v>30.5628671442</v>
      </c>
      <c r="J151" s="214">
        <v>26.0980856295</v>
      </c>
      <c r="K151" s="214">
        <v>21.8324091675</v>
      </c>
      <c r="L151" s="214">
        <v>17.7495765546</v>
      </c>
      <c r="M151" s="214">
        <v>13.9584668845</v>
      </c>
      <c r="N151" s="214">
        <v>10.6406571297</v>
      </c>
      <c r="O151" s="214">
        <v>7.8510823834</v>
      </c>
      <c r="P151" s="214">
        <v>5.6806653612</v>
      </c>
      <c r="Q151" s="213">
        <v>4.0632228903</v>
      </c>
      <c r="R151" s="187"/>
      <c r="S151" s="187"/>
      <c r="T151" s="187"/>
      <c r="U151" s="187"/>
      <c r="V151" s="187"/>
      <c r="W151" s="187"/>
      <c r="X151" s="187"/>
      <c r="Y151" s="187"/>
      <c r="Z151" s="187"/>
    </row>
    <row r="152" ht="13.5" customHeight="1">
      <c r="A152" s="211">
        <v>1956.0</v>
      </c>
      <c r="B152" s="214">
        <v>72.0981951046</v>
      </c>
      <c r="C152" s="214">
        <v>72.7575220257</v>
      </c>
      <c r="D152" s="214">
        <v>69.096634246</v>
      </c>
      <c r="E152" s="214">
        <v>64.2226824636</v>
      </c>
      <c r="F152" s="214">
        <v>54.4615241055</v>
      </c>
      <c r="G152" s="214">
        <v>44.8551750214</v>
      </c>
      <c r="H152" s="214">
        <v>35.4205437033</v>
      </c>
      <c r="I152" s="214">
        <v>30.8344012479</v>
      </c>
      <c r="J152" s="214">
        <v>26.3360286029</v>
      </c>
      <c r="K152" s="214">
        <v>22.0497011767</v>
      </c>
      <c r="L152" s="214">
        <v>17.9566626066</v>
      </c>
      <c r="M152" s="214">
        <v>14.1657583914</v>
      </c>
      <c r="N152" s="214">
        <v>10.803234402</v>
      </c>
      <c r="O152" s="214">
        <v>7.9448325689</v>
      </c>
      <c r="P152" s="214">
        <v>5.6734409609</v>
      </c>
      <c r="Q152" s="213">
        <v>4.0667973975</v>
      </c>
      <c r="R152" s="187"/>
      <c r="S152" s="187"/>
      <c r="T152" s="187"/>
      <c r="U152" s="187"/>
      <c r="V152" s="187"/>
      <c r="W152" s="187"/>
      <c r="X152" s="187"/>
      <c r="Y152" s="187"/>
      <c r="Z152" s="187"/>
    </row>
    <row r="153" ht="13.5" customHeight="1">
      <c r="A153" s="211">
        <v>1957.0</v>
      </c>
      <c r="B153" s="214">
        <v>71.8242162995</v>
      </c>
      <c r="C153" s="214">
        <v>72.3927371751</v>
      </c>
      <c r="D153" s="214">
        <v>68.7439910041</v>
      </c>
      <c r="E153" s="214">
        <v>63.881081377</v>
      </c>
      <c r="F153" s="214">
        <v>54.1537834966</v>
      </c>
      <c r="G153" s="214">
        <v>44.5532808922</v>
      </c>
      <c r="H153" s="214">
        <v>35.0860386742</v>
      </c>
      <c r="I153" s="214">
        <v>30.4807777338</v>
      </c>
      <c r="J153" s="214">
        <v>25.970167291</v>
      </c>
      <c r="K153" s="214">
        <v>21.6586508138</v>
      </c>
      <c r="L153" s="214">
        <v>17.5688603971</v>
      </c>
      <c r="M153" s="214">
        <v>13.7817962297</v>
      </c>
      <c r="N153" s="214">
        <v>10.4645792571</v>
      </c>
      <c r="O153" s="214">
        <v>7.6656293341</v>
      </c>
      <c r="P153" s="214">
        <v>5.4743032772</v>
      </c>
      <c r="Q153" s="213">
        <v>3.8912192549</v>
      </c>
      <c r="R153" s="187"/>
      <c r="S153" s="187"/>
      <c r="T153" s="187"/>
      <c r="U153" s="187"/>
      <c r="V153" s="187"/>
      <c r="W153" s="187"/>
      <c r="X153" s="187"/>
      <c r="Y153" s="187"/>
      <c r="Z153" s="187"/>
    </row>
    <row r="154" ht="13.5" customHeight="1">
      <c r="A154" s="211">
        <v>1958.0</v>
      </c>
      <c r="B154" s="214">
        <v>72.7460617136</v>
      </c>
      <c r="C154" s="214">
        <v>73.2109335962</v>
      </c>
      <c r="D154" s="214">
        <v>69.5174727703</v>
      </c>
      <c r="E154" s="214">
        <v>64.6323238947</v>
      </c>
      <c r="F154" s="214">
        <v>54.8806183149</v>
      </c>
      <c r="G154" s="214">
        <v>45.2246592402</v>
      </c>
      <c r="H154" s="214">
        <v>35.7203172029</v>
      </c>
      <c r="I154" s="214">
        <v>31.077602129</v>
      </c>
      <c r="J154" s="214">
        <v>26.5833730244</v>
      </c>
      <c r="K154" s="214">
        <v>22.2398259328</v>
      </c>
      <c r="L154" s="214">
        <v>18.0927273098</v>
      </c>
      <c r="M154" s="214">
        <v>14.2460815025</v>
      </c>
      <c r="N154" s="214">
        <v>10.8704810627</v>
      </c>
      <c r="O154" s="214">
        <v>8.0163446716</v>
      </c>
      <c r="P154" s="214">
        <v>5.7210446736</v>
      </c>
      <c r="Q154" s="213">
        <v>4.2010616732</v>
      </c>
      <c r="R154" s="187"/>
      <c r="S154" s="187"/>
      <c r="T154" s="187"/>
      <c r="U154" s="187"/>
      <c r="V154" s="187"/>
      <c r="W154" s="187"/>
      <c r="X154" s="187"/>
      <c r="Y154" s="187"/>
      <c r="Z154" s="187"/>
    </row>
    <row r="155" ht="13.5" customHeight="1">
      <c r="A155" s="211">
        <v>1959.0</v>
      </c>
      <c r="B155" s="214">
        <v>72.8625344635</v>
      </c>
      <c r="C155" s="214">
        <v>73.141866834</v>
      </c>
      <c r="D155" s="214">
        <v>69.4777806666</v>
      </c>
      <c r="E155" s="214">
        <v>64.5913604232</v>
      </c>
      <c r="F155" s="214">
        <v>54.814667809</v>
      </c>
      <c r="G155" s="214">
        <v>45.1355296847</v>
      </c>
      <c r="H155" s="214">
        <v>35.5898607207</v>
      </c>
      <c r="I155" s="214">
        <v>30.9587923891</v>
      </c>
      <c r="J155" s="214">
        <v>26.4601476358</v>
      </c>
      <c r="K155" s="214">
        <v>22.1298551884</v>
      </c>
      <c r="L155" s="214">
        <v>18.0066766454</v>
      </c>
      <c r="M155" s="214">
        <v>14.166974044</v>
      </c>
      <c r="N155" s="214">
        <v>10.7897846705</v>
      </c>
      <c r="O155" s="214">
        <v>7.9714644408</v>
      </c>
      <c r="P155" s="214">
        <v>5.6804926353</v>
      </c>
      <c r="Q155" s="213">
        <v>4.0139327934</v>
      </c>
      <c r="R155" s="187"/>
      <c r="S155" s="187"/>
      <c r="T155" s="187"/>
      <c r="U155" s="187"/>
      <c r="V155" s="187"/>
      <c r="W155" s="187"/>
      <c r="X155" s="187"/>
      <c r="Y155" s="187"/>
      <c r="Z155" s="187"/>
    </row>
    <row r="156" ht="13.5" customHeight="1">
      <c r="A156" s="211">
        <v>1960.0</v>
      </c>
      <c r="B156" s="214">
        <v>73.4780617338</v>
      </c>
      <c r="C156" s="214">
        <v>73.7403420923</v>
      </c>
      <c r="D156" s="214">
        <v>69.9772831134</v>
      </c>
      <c r="E156" s="214">
        <v>65.0859813322</v>
      </c>
      <c r="F156" s="214">
        <v>55.3046389496</v>
      </c>
      <c r="G156" s="214">
        <v>45.6598064703</v>
      </c>
      <c r="H156" s="214">
        <v>36.1134593654</v>
      </c>
      <c r="I156" s="214">
        <v>31.456896525</v>
      </c>
      <c r="J156" s="214">
        <v>26.9484935979</v>
      </c>
      <c r="K156" s="214">
        <v>22.6198481907</v>
      </c>
      <c r="L156" s="214">
        <v>18.4887622458</v>
      </c>
      <c r="M156" s="214">
        <v>14.6192309466</v>
      </c>
      <c r="N156" s="214">
        <v>11.1976106242</v>
      </c>
      <c r="O156" s="214">
        <v>8.2998580182</v>
      </c>
      <c r="P156" s="214">
        <v>5.9703570381</v>
      </c>
      <c r="Q156" s="213">
        <v>4.2364943664</v>
      </c>
      <c r="R156" s="187"/>
      <c r="S156" s="187"/>
      <c r="T156" s="187"/>
      <c r="U156" s="187"/>
      <c r="V156" s="187"/>
      <c r="W156" s="187"/>
      <c r="X156" s="187"/>
      <c r="Y156" s="187"/>
      <c r="Z156" s="187"/>
    </row>
    <row r="157" ht="13.5" customHeight="1">
      <c r="A157" s="211">
        <v>1961.0</v>
      </c>
      <c r="B157" s="214">
        <v>73.5897483717</v>
      </c>
      <c r="C157" s="214">
        <v>73.7903437084</v>
      </c>
      <c r="D157" s="214">
        <v>70.03336945</v>
      </c>
      <c r="E157" s="214">
        <v>65.1555935062</v>
      </c>
      <c r="F157" s="214">
        <v>55.3665313043</v>
      </c>
      <c r="G157" s="214">
        <v>45.6511354985</v>
      </c>
      <c r="H157" s="214">
        <v>36.1231542204</v>
      </c>
      <c r="I157" s="214">
        <v>31.4781009031</v>
      </c>
      <c r="J157" s="214">
        <v>26.9667192229</v>
      </c>
      <c r="K157" s="214">
        <v>22.6141741686</v>
      </c>
      <c r="L157" s="214">
        <v>18.4598246444</v>
      </c>
      <c r="M157" s="214">
        <v>14.5839832648</v>
      </c>
      <c r="N157" s="214">
        <v>11.1058344321</v>
      </c>
      <c r="O157" s="214">
        <v>8.1885743306</v>
      </c>
      <c r="P157" s="214">
        <v>5.8874525108</v>
      </c>
      <c r="Q157" s="213">
        <v>4.1791476633</v>
      </c>
      <c r="R157" s="187"/>
      <c r="S157" s="187"/>
      <c r="T157" s="187"/>
      <c r="U157" s="187"/>
      <c r="V157" s="187"/>
      <c r="W157" s="187"/>
      <c r="X157" s="187"/>
      <c r="Y157" s="187"/>
      <c r="Z157" s="187"/>
    </row>
    <row r="158" ht="13.5" customHeight="1">
      <c r="A158" s="211">
        <v>1962.0</v>
      </c>
      <c r="B158" s="214">
        <v>72.9131325526</v>
      </c>
      <c r="C158" s="214">
        <v>73.2758352103</v>
      </c>
      <c r="D158" s="214">
        <v>69.5348886176</v>
      </c>
      <c r="E158" s="214">
        <v>64.6576303435</v>
      </c>
      <c r="F158" s="214">
        <v>54.8656176597</v>
      </c>
      <c r="G158" s="214">
        <v>45.1586395711</v>
      </c>
      <c r="H158" s="214">
        <v>35.6528016006</v>
      </c>
      <c r="I158" s="214">
        <v>30.9991360321</v>
      </c>
      <c r="J158" s="214">
        <v>26.4517380244</v>
      </c>
      <c r="K158" s="214">
        <v>22.0715575085</v>
      </c>
      <c r="L158" s="214">
        <v>17.9109434542</v>
      </c>
      <c r="M158" s="214">
        <v>14.0629678872</v>
      </c>
      <c r="N158" s="214">
        <v>10.6312806958</v>
      </c>
      <c r="O158" s="214">
        <v>7.7518870381</v>
      </c>
      <c r="P158" s="214">
        <v>5.5053350783</v>
      </c>
      <c r="Q158" s="213">
        <v>3.8701225554</v>
      </c>
      <c r="R158" s="187"/>
      <c r="S158" s="187"/>
      <c r="T158" s="187"/>
      <c r="U158" s="187"/>
      <c r="V158" s="187"/>
      <c r="W158" s="187"/>
      <c r="X158" s="187"/>
      <c r="Y158" s="187"/>
      <c r="Z158" s="187"/>
    </row>
    <row r="159" ht="13.5" customHeight="1">
      <c r="A159" s="211">
        <v>1963.0</v>
      </c>
      <c r="B159" s="214">
        <v>73.5358906775</v>
      </c>
      <c r="C159" s="214">
        <v>73.8761101969</v>
      </c>
      <c r="D159" s="214">
        <v>70.1183068447</v>
      </c>
      <c r="E159" s="214">
        <v>65.2357265417</v>
      </c>
      <c r="F159" s="214">
        <v>55.4584906468</v>
      </c>
      <c r="G159" s="214">
        <v>45.7593918172</v>
      </c>
      <c r="H159" s="214">
        <v>36.2134269504</v>
      </c>
      <c r="I159" s="214">
        <v>31.5584643894</v>
      </c>
      <c r="J159" s="214">
        <v>27.0189857911</v>
      </c>
      <c r="K159" s="214">
        <v>22.6390708225</v>
      </c>
      <c r="L159" s="214">
        <v>18.454607383</v>
      </c>
      <c r="M159" s="214">
        <v>14.5935451743</v>
      </c>
      <c r="N159" s="214">
        <v>11.1492284952</v>
      </c>
      <c r="O159" s="214">
        <v>8.2127407821</v>
      </c>
      <c r="P159" s="214">
        <v>5.9031019746</v>
      </c>
      <c r="Q159" s="213">
        <v>4.2094474635</v>
      </c>
      <c r="R159" s="187"/>
      <c r="S159" s="187"/>
      <c r="T159" s="187"/>
      <c r="U159" s="187"/>
      <c r="V159" s="187"/>
      <c r="W159" s="187"/>
      <c r="X159" s="187"/>
      <c r="Y159" s="187"/>
      <c r="Z159" s="187"/>
    </row>
    <row r="160" ht="13.5" customHeight="1">
      <c r="A160" s="211">
        <v>1964.0</v>
      </c>
      <c r="B160" s="214">
        <v>73.7084515419</v>
      </c>
      <c r="C160" s="214">
        <v>73.9456876837</v>
      </c>
      <c r="D160" s="214">
        <v>70.1908144672</v>
      </c>
      <c r="E160" s="214">
        <v>65.312115788</v>
      </c>
      <c r="F160" s="214">
        <v>55.5165014588</v>
      </c>
      <c r="G160" s="214">
        <v>45.7968120957</v>
      </c>
      <c r="H160" s="214">
        <v>36.2205777081</v>
      </c>
      <c r="I160" s="214">
        <v>31.5641104688</v>
      </c>
      <c r="J160" s="214">
        <v>27.017808407</v>
      </c>
      <c r="K160" s="214">
        <v>22.651481304</v>
      </c>
      <c r="L160" s="214">
        <v>18.5105119813</v>
      </c>
      <c r="M160" s="214">
        <v>14.6594809579</v>
      </c>
      <c r="N160" s="214">
        <v>11.2162116526</v>
      </c>
      <c r="O160" s="214">
        <v>8.3181223772</v>
      </c>
      <c r="P160" s="214">
        <v>6.0265522234</v>
      </c>
      <c r="Q160" s="213">
        <v>4.3498198956</v>
      </c>
      <c r="R160" s="187"/>
      <c r="S160" s="187"/>
      <c r="T160" s="187"/>
      <c r="U160" s="187"/>
      <c r="V160" s="187"/>
      <c r="W160" s="187"/>
      <c r="X160" s="187"/>
      <c r="Y160" s="187"/>
      <c r="Z160" s="187"/>
    </row>
    <row r="161" ht="13.5" customHeight="1">
      <c r="A161" s="211">
        <v>1965.0</v>
      </c>
      <c r="B161" s="214">
        <v>73.4586450619</v>
      </c>
      <c r="C161" s="214">
        <v>73.9290645025</v>
      </c>
      <c r="D161" s="214">
        <v>70.1500679703</v>
      </c>
      <c r="E161" s="214">
        <v>65.279184819</v>
      </c>
      <c r="F161" s="214">
        <v>55.5206954468</v>
      </c>
      <c r="G161" s="214">
        <v>45.7889996234</v>
      </c>
      <c r="H161" s="214">
        <v>36.1964834827</v>
      </c>
      <c r="I161" s="214">
        <v>31.5430073666</v>
      </c>
      <c r="J161" s="214">
        <v>27.020735693</v>
      </c>
      <c r="K161" s="214">
        <v>22.6577390929</v>
      </c>
      <c r="L161" s="214">
        <v>18.4928100763</v>
      </c>
      <c r="M161" s="214">
        <v>14.6140302159</v>
      </c>
      <c r="N161" s="214">
        <v>11.1688835692</v>
      </c>
      <c r="O161" s="214">
        <v>8.2713314093</v>
      </c>
      <c r="P161" s="214">
        <v>6.0000193339</v>
      </c>
      <c r="Q161" s="213">
        <v>4.2973169337</v>
      </c>
      <c r="R161" s="187"/>
      <c r="S161" s="187"/>
      <c r="T161" s="187"/>
      <c r="U161" s="187"/>
      <c r="V161" s="187"/>
      <c r="W161" s="187"/>
      <c r="X161" s="187"/>
      <c r="Y161" s="187"/>
      <c r="Z161" s="187"/>
    </row>
    <row r="162" ht="13.5" customHeight="1">
      <c r="A162" s="211">
        <v>1966.0</v>
      </c>
      <c r="B162" s="214">
        <v>73.8240351461</v>
      </c>
      <c r="C162" s="214">
        <v>74.1774848906</v>
      </c>
      <c r="D162" s="214">
        <v>70.3797912063</v>
      </c>
      <c r="E162" s="214">
        <v>65.4820125547</v>
      </c>
      <c r="F162" s="214">
        <v>55.7121712552</v>
      </c>
      <c r="G162" s="214">
        <v>46.0010487722</v>
      </c>
      <c r="H162" s="214">
        <v>36.4185272284</v>
      </c>
      <c r="I162" s="214">
        <v>31.7535670854</v>
      </c>
      <c r="J162" s="214">
        <v>27.2165893435</v>
      </c>
      <c r="K162" s="214">
        <v>22.8458299628</v>
      </c>
      <c r="L162" s="214">
        <v>18.6612469636</v>
      </c>
      <c r="M162" s="214">
        <v>14.7696507374</v>
      </c>
      <c r="N162" s="214">
        <v>11.3033478836</v>
      </c>
      <c r="O162" s="214">
        <v>8.3959464674</v>
      </c>
      <c r="P162" s="214">
        <v>6.1188924623</v>
      </c>
      <c r="Q162" s="213">
        <v>4.4252641167</v>
      </c>
      <c r="R162" s="187"/>
      <c r="S162" s="187"/>
      <c r="T162" s="187"/>
      <c r="U162" s="187"/>
      <c r="V162" s="187"/>
      <c r="W162" s="187"/>
      <c r="X162" s="187"/>
      <c r="Y162" s="187"/>
      <c r="Z162" s="187"/>
    </row>
    <row r="163" ht="13.5" customHeight="1">
      <c r="A163" s="211">
        <v>1967.0</v>
      </c>
      <c r="B163" s="214">
        <v>73.7436186951</v>
      </c>
      <c r="C163" s="214">
        <v>74.1367067227</v>
      </c>
      <c r="D163" s="214">
        <v>70.3503343805</v>
      </c>
      <c r="E163" s="214">
        <v>65.4559097817</v>
      </c>
      <c r="F163" s="214">
        <v>55.6750339137</v>
      </c>
      <c r="G163" s="214">
        <v>45.9520626606</v>
      </c>
      <c r="H163" s="214">
        <v>36.3805184027</v>
      </c>
      <c r="I163" s="214">
        <v>31.7126104734</v>
      </c>
      <c r="J163" s="214">
        <v>27.182033927</v>
      </c>
      <c r="K163" s="214">
        <v>22.7936734649</v>
      </c>
      <c r="L163" s="214">
        <v>18.6233685933</v>
      </c>
      <c r="M163" s="214">
        <v>14.7349731079</v>
      </c>
      <c r="N163" s="214">
        <v>11.2865379132</v>
      </c>
      <c r="O163" s="214">
        <v>8.3881069837</v>
      </c>
      <c r="P163" s="214">
        <v>6.0486015966</v>
      </c>
      <c r="Q163" s="213">
        <v>4.3089077779</v>
      </c>
      <c r="R163" s="187"/>
      <c r="S163" s="187"/>
      <c r="T163" s="187"/>
      <c r="U163" s="187"/>
      <c r="V163" s="187"/>
      <c r="W163" s="187"/>
      <c r="X163" s="187"/>
      <c r="Y163" s="187"/>
      <c r="Z163" s="187"/>
    </row>
    <row r="164" ht="13.5" customHeight="1">
      <c r="A164" s="211">
        <v>1968.0</v>
      </c>
      <c r="B164" s="214">
        <v>73.4759572143</v>
      </c>
      <c r="C164" s="214">
        <v>73.8363834289</v>
      </c>
      <c r="D164" s="214">
        <v>70.0232003246</v>
      </c>
      <c r="E164" s="214">
        <v>65.1141629891</v>
      </c>
      <c r="F164" s="214">
        <v>55.3502122616</v>
      </c>
      <c r="G164" s="214">
        <v>45.6500784412</v>
      </c>
      <c r="H164" s="214">
        <v>36.0707008213</v>
      </c>
      <c r="I164" s="214">
        <v>31.4053111188</v>
      </c>
      <c r="J164" s="214">
        <v>26.8947754355</v>
      </c>
      <c r="K164" s="214">
        <v>22.5181421404</v>
      </c>
      <c r="L164" s="214">
        <v>18.3542321595</v>
      </c>
      <c r="M164" s="214">
        <v>14.4817661704</v>
      </c>
      <c r="N164" s="214">
        <v>11.023971985</v>
      </c>
      <c r="O164" s="214">
        <v>8.1205467913</v>
      </c>
      <c r="P164" s="214">
        <v>5.8290033981</v>
      </c>
      <c r="Q164" s="213">
        <v>4.1155742426</v>
      </c>
      <c r="R164" s="187"/>
      <c r="S164" s="187"/>
      <c r="T164" s="187"/>
      <c r="U164" s="187"/>
      <c r="V164" s="187"/>
      <c r="W164" s="187"/>
      <c r="X164" s="187"/>
      <c r="Y164" s="187"/>
      <c r="Z164" s="187"/>
    </row>
    <row r="165" ht="13.5" customHeight="1">
      <c r="A165" s="211">
        <v>1969.0</v>
      </c>
      <c r="B165" s="214">
        <v>73.1444839862</v>
      </c>
      <c r="C165" s="214">
        <v>73.5677275636</v>
      </c>
      <c r="D165" s="214">
        <v>69.7970544943</v>
      </c>
      <c r="E165" s="214">
        <v>64.9094688126</v>
      </c>
      <c r="F165" s="214">
        <v>55.135266684</v>
      </c>
      <c r="G165" s="214">
        <v>45.4458068404</v>
      </c>
      <c r="H165" s="214">
        <v>35.8535980099</v>
      </c>
      <c r="I165" s="214">
        <v>31.2065561836</v>
      </c>
      <c r="J165" s="214">
        <v>26.6920145528</v>
      </c>
      <c r="K165" s="214">
        <v>22.3306703098</v>
      </c>
      <c r="L165" s="214">
        <v>18.1971033702</v>
      </c>
      <c r="M165" s="214">
        <v>14.3801783031</v>
      </c>
      <c r="N165" s="214">
        <v>10.9896499593</v>
      </c>
      <c r="O165" s="214">
        <v>8.1811148124</v>
      </c>
      <c r="P165" s="214">
        <v>5.9388780459</v>
      </c>
      <c r="Q165" s="213">
        <v>4.217339957</v>
      </c>
      <c r="R165" s="187"/>
      <c r="S165" s="187"/>
      <c r="T165" s="187"/>
      <c r="U165" s="187"/>
      <c r="V165" s="187"/>
      <c r="W165" s="187"/>
      <c r="X165" s="187"/>
      <c r="Y165" s="187"/>
      <c r="Z165" s="187"/>
    </row>
    <row r="166" ht="13.5" customHeight="1">
      <c r="A166" s="211">
        <v>1970.0</v>
      </c>
      <c r="B166" s="214">
        <v>73.026896588</v>
      </c>
      <c r="C166" s="214">
        <v>73.3560058975</v>
      </c>
      <c r="D166" s="214">
        <v>69.5523906562</v>
      </c>
      <c r="E166" s="214">
        <v>64.6569455534</v>
      </c>
      <c r="F166" s="214">
        <v>54.9040151795</v>
      </c>
      <c r="G166" s="214">
        <v>45.2011374832</v>
      </c>
      <c r="H166" s="214">
        <v>35.6424241361</v>
      </c>
      <c r="I166" s="214">
        <v>30.9714591678</v>
      </c>
      <c r="J166" s="214">
        <v>26.4763713743</v>
      </c>
      <c r="K166" s="214">
        <v>22.1682356649</v>
      </c>
      <c r="L166" s="214">
        <v>18.0341450776</v>
      </c>
      <c r="M166" s="214">
        <v>14.2222530538</v>
      </c>
      <c r="N166" s="214">
        <v>10.8234985763</v>
      </c>
      <c r="O166" s="214">
        <v>8.0158785306</v>
      </c>
      <c r="P166" s="214">
        <v>5.8373989378</v>
      </c>
      <c r="Q166" s="213">
        <v>4.2139597244</v>
      </c>
      <c r="R166" s="187"/>
      <c r="S166" s="187"/>
      <c r="T166" s="187"/>
      <c r="U166" s="187"/>
      <c r="V166" s="187"/>
      <c r="W166" s="187"/>
      <c r="X166" s="187"/>
      <c r="Y166" s="187"/>
      <c r="Z166" s="187"/>
    </row>
    <row r="167" ht="13.5" customHeight="1">
      <c r="A167" s="211">
        <v>1971.0</v>
      </c>
      <c r="B167" s="214">
        <v>73.3929253642</v>
      </c>
      <c r="C167" s="214">
        <v>73.6627346424</v>
      </c>
      <c r="D167" s="214">
        <v>69.8632497489</v>
      </c>
      <c r="E167" s="214">
        <v>64.9789445573</v>
      </c>
      <c r="F167" s="214">
        <v>55.1960945766</v>
      </c>
      <c r="G167" s="214">
        <v>45.480712762</v>
      </c>
      <c r="H167" s="214">
        <v>35.891929019</v>
      </c>
      <c r="I167" s="214">
        <v>31.2356918999</v>
      </c>
      <c r="J167" s="214">
        <v>26.7316436189</v>
      </c>
      <c r="K167" s="214">
        <v>22.3950556702</v>
      </c>
      <c r="L167" s="214">
        <v>18.2559378262</v>
      </c>
      <c r="M167" s="214">
        <v>14.4118044029</v>
      </c>
      <c r="N167" s="214">
        <v>11.002617168</v>
      </c>
      <c r="O167" s="214">
        <v>8.1476694912</v>
      </c>
      <c r="P167" s="214">
        <v>5.911092659</v>
      </c>
      <c r="Q167" s="213">
        <v>4.254068449</v>
      </c>
      <c r="R167" s="187"/>
      <c r="S167" s="187"/>
      <c r="T167" s="187"/>
      <c r="U167" s="187"/>
      <c r="V167" s="187"/>
      <c r="W167" s="187"/>
      <c r="X167" s="187"/>
      <c r="Y167" s="187"/>
      <c r="Z167" s="187"/>
    </row>
    <row r="168" ht="13.5" customHeight="1">
      <c r="A168" s="211">
        <v>1972.0</v>
      </c>
      <c r="B168" s="214">
        <v>73.7065510626</v>
      </c>
      <c r="C168" s="214">
        <v>74.0092636361</v>
      </c>
      <c r="D168" s="214">
        <v>70.1797690993</v>
      </c>
      <c r="E168" s="214">
        <v>65.2880948149</v>
      </c>
      <c r="F168" s="214">
        <v>55.5002264684</v>
      </c>
      <c r="G168" s="214">
        <v>45.7643061886</v>
      </c>
      <c r="H168" s="214">
        <v>36.1495869096</v>
      </c>
      <c r="I168" s="214">
        <v>31.4906924751</v>
      </c>
      <c r="J168" s="214">
        <v>26.9988725992</v>
      </c>
      <c r="K168" s="214">
        <v>22.6678293773</v>
      </c>
      <c r="L168" s="214">
        <v>18.5188564324</v>
      </c>
      <c r="M168" s="214">
        <v>14.669832112</v>
      </c>
      <c r="N168" s="214">
        <v>11.2259980468</v>
      </c>
      <c r="O168" s="214">
        <v>8.3065108353</v>
      </c>
      <c r="P168" s="214">
        <v>5.9920067716</v>
      </c>
      <c r="Q168" s="213">
        <v>4.267247494</v>
      </c>
      <c r="R168" s="187"/>
      <c r="S168" s="187"/>
      <c r="T168" s="187"/>
      <c r="U168" s="187"/>
      <c r="V168" s="187"/>
      <c r="W168" s="187"/>
      <c r="X168" s="187"/>
      <c r="Y168" s="187"/>
      <c r="Z168" s="187"/>
    </row>
    <row r="169" ht="13.5" customHeight="1">
      <c r="A169" s="211">
        <v>1973.0</v>
      </c>
      <c r="B169" s="214">
        <v>73.6944496179</v>
      </c>
      <c r="C169" s="214">
        <v>73.9272952882</v>
      </c>
      <c r="D169" s="214">
        <v>70.1000664224</v>
      </c>
      <c r="E169" s="214">
        <v>65.1853710729</v>
      </c>
      <c r="F169" s="214">
        <v>55.3871798999</v>
      </c>
      <c r="G169" s="214">
        <v>45.659242423</v>
      </c>
      <c r="H169" s="214">
        <v>36.0443896793</v>
      </c>
      <c r="I169" s="214">
        <v>31.36910874</v>
      </c>
      <c r="J169" s="214">
        <v>26.8387050047</v>
      </c>
      <c r="K169" s="214">
        <v>22.4783555374</v>
      </c>
      <c r="L169" s="214">
        <v>18.3334484628</v>
      </c>
      <c r="M169" s="214">
        <v>14.4723389487</v>
      </c>
      <c r="N169" s="214">
        <v>11.0132540891</v>
      </c>
      <c r="O169" s="214">
        <v>8.0916486082</v>
      </c>
      <c r="P169" s="214">
        <v>5.7741194603</v>
      </c>
      <c r="Q169" s="213">
        <v>4.0383073684</v>
      </c>
      <c r="R169" s="187"/>
      <c r="S169" s="187"/>
      <c r="T169" s="187"/>
      <c r="U169" s="187"/>
      <c r="V169" s="187"/>
      <c r="W169" s="187"/>
      <c r="X169" s="187"/>
      <c r="Y169" s="187"/>
      <c r="Z169" s="187"/>
    </row>
    <row r="170" ht="13.5" customHeight="1">
      <c r="A170" s="211">
        <v>1974.0</v>
      </c>
      <c r="B170" s="214">
        <v>73.6100140957</v>
      </c>
      <c r="C170" s="214">
        <v>73.9074323599</v>
      </c>
      <c r="D170" s="214">
        <v>70.0664347458</v>
      </c>
      <c r="E170" s="214">
        <v>65.165797092</v>
      </c>
      <c r="F170" s="214">
        <v>55.3593636977</v>
      </c>
      <c r="G170" s="214">
        <v>45.6077201735</v>
      </c>
      <c r="H170" s="214">
        <v>35.9804560934</v>
      </c>
      <c r="I170" s="214">
        <v>31.329697562</v>
      </c>
      <c r="J170" s="214">
        <v>26.8106924716</v>
      </c>
      <c r="K170" s="214">
        <v>22.4650106316</v>
      </c>
      <c r="L170" s="214">
        <v>18.3138724632</v>
      </c>
      <c r="M170" s="214">
        <v>14.4459760334</v>
      </c>
      <c r="N170" s="214">
        <v>10.9788446355</v>
      </c>
      <c r="O170" s="214">
        <v>8.0724672829</v>
      </c>
      <c r="P170" s="214">
        <v>5.7837578258</v>
      </c>
      <c r="Q170" s="213">
        <v>4.0907925062</v>
      </c>
      <c r="R170" s="187"/>
      <c r="S170" s="187"/>
      <c r="T170" s="187"/>
      <c r="U170" s="187"/>
      <c r="V170" s="187"/>
      <c r="W170" s="187"/>
      <c r="X170" s="187"/>
      <c r="Y170" s="187"/>
      <c r="Z170" s="187"/>
    </row>
    <row r="171" ht="13.5" customHeight="1">
      <c r="A171" s="211">
        <v>1975.0</v>
      </c>
      <c r="B171" s="214">
        <v>74.0468736808</v>
      </c>
      <c r="C171" s="214">
        <v>74.2977922744</v>
      </c>
      <c r="D171" s="214">
        <v>70.4445387491</v>
      </c>
      <c r="E171" s="214">
        <v>65.5407150204</v>
      </c>
      <c r="F171" s="214">
        <v>55.7187879874</v>
      </c>
      <c r="G171" s="214">
        <v>45.9717974879</v>
      </c>
      <c r="H171" s="214">
        <v>36.3685855974</v>
      </c>
      <c r="I171" s="214">
        <v>31.681732785</v>
      </c>
      <c r="J171" s="214">
        <v>27.1267948225</v>
      </c>
      <c r="K171" s="214">
        <v>22.7649786601</v>
      </c>
      <c r="L171" s="214">
        <v>18.6044556207</v>
      </c>
      <c r="M171" s="214">
        <v>14.6944215004</v>
      </c>
      <c r="N171" s="214">
        <v>11.2054201389</v>
      </c>
      <c r="O171" s="214">
        <v>8.2549688763</v>
      </c>
      <c r="P171" s="214">
        <v>5.9383576601</v>
      </c>
      <c r="Q171" s="213">
        <v>4.2139586323</v>
      </c>
      <c r="R171" s="187"/>
      <c r="S171" s="187"/>
      <c r="T171" s="187"/>
      <c r="U171" s="187"/>
      <c r="V171" s="187"/>
      <c r="W171" s="187"/>
      <c r="X171" s="187"/>
      <c r="Y171" s="187"/>
      <c r="Z171" s="187"/>
    </row>
    <row r="172" ht="13.5" customHeight="1">
      <c r="A172" s="211">
        <v>1976.0</v>
      </c>
      <c r="B172" s="214">
        <v>74.2405519252</v>
      </c>
      <c r="C172" s="214">
        <v>74.4372338688</v>
      </c>
      <c r="D172" s="214">
        <v>70.584107119</v>
      </c>
      <c r="E172" s="214">
        <v>65.6688400505</v>
      </c>
      <c r="F172" s="214">
        <v>55.8405558118</v>
      </c>
      <c r="G172" s="214">
        <v>46.1010874372</v>
      </c>
      <c r="H172" s="214">
        <v>36.4468445766</v>
      </c>
      <c r="I172" s="214">
        <v>31.7555027114</v>
      </c>
      <c r="J172" s="214">
        <v>27.2012141764</v>
      </c>
      <c r="K172" s="214">
        <v>22.815379176</v>
      </c>
      <c r="L172" s="214">
        <v>18.6605397932</v>
      </c>
      <c r="M172" s="214">
        <v>14.7912074093</v>
      </c>
      <c r="N172" s="214">
        <v>11.2881108998</v>
      </c>
      <c r="O172" s="214">
        <v>8.2933892139</v>
      </c>
      <c r="P172" s="214">
        <v>5.9391899948</v>
      </c>
      <c r="Q172" s="213">
        <v>4.2009202305</v>
      </c>
      <c r="R172" s="187"/>
      <c r="S172" s="187"/>
      <c r="T172" s="187"/>
      <c r="U172" s="187"/>
      <c r="V172" s="187"/>
      <c r="W172" s="187"/>
      <c r="X172" s="187"/>
      <c r="Y172" s="187"/>
      <c r="Z172" s="187"/>
    </row>
    <row r="173" ht="13.5" customHeight="1">
      <c r="A173" s="211">
        <v>1977.0</v>
      </c>
      <c r="B173" s="214">
        <v>74.2561465618</v>
      </c>
      <c r="C173" s="214">
        <v>74.3900710106</v>
      </c>
      <c r="D173" s="214">
        <v>70.5551068429</v>
      </c>
      <c r="E173" s="214">
        <v>65.6537342778</v>
      </c>
      <c r="F173" s="214">
        <v>55.8305174133</v>
      </c>
      <c r="G173" s="214">
        <v>46.0888768241</v>
      </c>
      <c r="H173" s="214">
        <v>36.4617600861</v>
      </c>
      <c r="I173" s="214">
        <v>31.7781846062</v>
      </c>
      <c r="J173" s="214">
        <v>27.2206212326</v>
      </c>
      <c r="K173" s="214">
        <v>22.8356935554</v>
      </c>
      <c r="L173" s="214">
        <v>18.6800119093</v>
      </c>
      <c r="M173" s="214">
        <v>14.7953083401</v>
      </c>
      <c r="N173" s="214">
        <v>11.2825471305</v>
      </c>
      <c r="O173" s="214">
        <v>8.2967971137</v>
      </c>
      <c r="P173" s="214">
        <v>5.9498585319</v>
      </c>
      <c r="Q173" s="213">
        <v>4.2187315687</v>
      </c>
      <c r="R173" s="187"/>
      <c r="S173" s="187"/>
      <c r="T173" s="187"/>
      <c r="U173" s="187"/>
      <c r="V173" s="187"/>
      <c r="W173" s="187"/>
      <c r="X173" s="187"/>
      <c r="Y173" s="187"/>
      <c r="Z173" s="187"/>
    </row>
    <row r="174" ht="13.5" customHeight="1">
      <c r="A174" s="211">
        <v>1978.0</v>
      </c>
      <c r="B174" s="214">
        <v>74.3215674202</v>
      </c>
      <c r="C174" s="214">
        <v>74.376240802</v>
      </c>
      <c r="D174" s="214">
        <v>70.5236570377</v>
      </c>
      <c r="E174" s="214">
        <v>65.6216537357</v>
      </c>
      <c r="F174" s="214">
        <v>55.8256426756</v>
      </c>
      <c r="G174" s="214">
        <v>46.0740828072</v>
      </c>
      <c r="H174" s="214">
        <v>36.4215397821</v>
      </c>
      <c r="I174" s="214">
        <v>31.7238951722</v>
      </c>
      <c r="J174" s="214">
        <v>27.1614760843</v>
      </c>
      <c r="K174" s="214">
        <v>22.7962790947</v>
      </c>
      <c r="L174" s="214">
        <v>18.6602278953</v>
      </c>
      <c r="M174" s="214">
        <v>14.7775285532</v>
      </c>
      <c r="N174" s="214">
        <v>11.3037410576</v>
      </c>
      <c r="O174" s="214">
        <v>8.3718966191</v>
      </c>
      <c r="P174" s="214">
        <v>6.0197407612</v>
      </c>
      <c r="Q174" s="213">
        <v>4.2850703522</v>
      </c>
      <c r="R174" s="187"/>
      <c r="S174" s="187"/>
      <c r="T174" s="187"/>
      <c r="U174" s="187"/>
      <c r="V174" s="187"/>
      <c r="W174" s="187"/>
      <c r="X174" s="187"/>
      <c r="Y174" s="187"/>
      <c r="Z174" s="187"/>
    </row>
    <row r="175" ht="13.5" customHeight="1">
      <c r="A175" s="211">
        <v>1979.0</v>
      </c>
      <c r="B175" s="214">
        <v>74.4085813055</v>
      </c>
      <c r="C175" s="214">
        <v>74.3999786318</v>
      </c>
      <c r="D175" s="214">
        <v>70.540925912</v>
      </c>
      <c r="E175" s="214">
        <v>65.6325964762</v>
      </c>
      <c r="F175" s="214">
        <v>55.7931960149</v>
      </c>
      <c r="G175" s="214">
        <v>46.0436933266</v>
      </c>
      <c r="H175" s="214">
        <v>36.433929857</v>
      </c>
      <c r="I175" s="214">
        <v>31.7528393002</v>
      </c>
      <c r="J175" s="214">
        <v>27.2040009914</v>
      </c>
      <c r="K175" s="214">
        <v>22.836304581</v>
      </c>
      <c r="L175" s="214">
        <v>18.6913022386</v>
      </c>
      <c r="M175" s="214">
        <v>14.848124326</v>
      </c>
      <c r="N175" s="214">
        <v>11.3534778674</v>
      </c>
      <c r="O175" s="214">
        <v>8.3856852453</v>
      </c>
      <c r="P175" s="214">
        <v>6.0413340195</v>
      </c>
      <c r="Q175" s="213">
        <v>4.3118625375</v>
      </c>
      <c r="R175" s="187"/>
      <c r="S175" s="187"/>
      <c r="T175" s="187"/>
      <c r="U175" s="187"/>
      <c r="V175" s="187"/>
      <c r="W175" s="187"/>
      <c r="X175" s="187"/>
      <c r="Y175" s="187"/>
      <c r="Z175" s="187"/>
    </row>
    <row r="176" ht="13.5" customHeight="1">
      <c r="A176" s="211">
        <v>1980.0</v>
      </c>
      <c r="B176" s="214">
        <v>73.9806665493</v>
      </c>
      <c r="C176" s="214">
        <v>73.9740362829</v>
      </c>
      <c r="D176" s="214">
        <v>70.1265648749</v>
      </c>
      <c r="E176" s="214">
        <v>65.2316915323</v>
      </c>
      <c r="F176" s="214">
        <v>55.4120075268</v>
      </c>
      <c r="G176" s="214">
        <v>45.6390072331</v>
      </c>
      <c r="H176" s="214">
        <v>35.9825501743</v>
      </c>
      <c r="I176" s="214">
        <v>31.302437452</v>
      </c>
      <c r="J176" s="214">
        <v>26.7402245952</v>
      </c>
      <c r="K176" s="214">
        <v>22.3656945637</v>
      </c>
      <c r="L176" s="214">
        <v>18.2388776466</v>
      </c>
      <c r="M176" s="214">
        <v>14.4143655801</v>
      </c>
      <c r="N176" s="214">
        <v>10.9521079544</v>
      </c>
      <c r="O176" s="214">
        <v>8.0600307587</v>
      </c>
      <c r="P176" s="214">
        <v>5.7381384569</v>
      </c>
      <c r="Q176" s="213">
        <v>4.0646419764</v>
      </c>
      <c r="R176" s="187"/>
      <c r="S176" s="187"/>
      <c r="T176" s="187"/>
      <c r="U176" s="187"/>
      <c r="V176" s="187"/>
      <c r="W176" s="187"/>
      <c r="X176" s="187"/>
      <c r="Y176" s="187"/>
      <c r="Z176" s="187"/>
    </row>
    <row r="177" ht="13.5" customHeight="1">
      <c r="A177" s="211">
        <v>1981.0</v>
      </c>
      <c r="B177" s="214">
        <v>74.4060517441</v>
      </c>
      <c r="C177" s="214">
        <v>74.3436111413</v>
      </c>
      <c r="D177" s="214">
        <v>70.4973060457</v>
      </c>
      <c r="E177" s="214">
        <v>65.5808735836</v>
      </c>
      <c r="F177" s="214">
        <v>55.7452203524</v>
      </c>
      <c r="G177" s="214">
        <v>46.0012096088</v>
      </c>
      <c r="H177" s="214">
        <v>36.3454110569</v>
      </c>
      <c r="I177" s="214">
        <v>31.6325442196</v>
      </c>
      <c r="J177" s="214">
        <v>27.073971671</v>
      </c>
      <c r="K177" s="214">
        <v>22.704939361</v>
      </c>
      <c r="L177" s="214">
        <v>18.5778704875</v>
      </c>
      <c r="M177" s="214">
        <v>14.7402392943</v>
      </c>
      <c r="N177" s="214">
        <v>11.2373695664</v>
      </c>
      <c r="O177" s="214">
        <v>8.2477186854</v>
      </c>
      <c r="P177" s="214">
        <v>5.9050563308</v>
      </c>
      <c r="Q177" s="213">
        <v>4.178941255</v>
      </c>
      <c r="R177" s="187"/>
      <c r="S177" s="187"/>
      <c r="T177" s="187"/>
      <c r="U177" s="187"/>
      <c r="V177" s="187"/>
      <c r="W177" s="187"/>
      <c r="X177" s="187"/>
      <c r="Y177" s="187"/>
      <c r="Z177" s="187"/>
    </row>
    <row r="178" ht="13.5" customHeight="1">
      <c r="A178" s="211">
        <v>1982.0</v>
      </c>
      <c r="B178" s="214">
        <v>74.4886115544</v>
      </c>
      <c r="C178" s="214">
        <v>74.3803480047</v>
      </c>
      <c r="D178" s="214">
        <v>70.4994337303</v>
      </c>
      <c r="E178" s="214">
        <v>65.5877281004</v>
      </c>
      <c r="F178" s="214">
        <v>55.773178771</v>
      </c>
      <c r="G178" s="214">
        <v>46.0021516981</v>
      </c>
      <c r="H178" s="214">
        <v>36.3600912605</v>
      </c>
      <c r="I178" s="214">
        <v>31.6653307216</v>
      </c>
      <c r="J178" s="214">
        <v>27.1358816787</v>
      </c>
      <c r="K178" s="214">
        <v>22.7498514439</v>
      </c>
      <c r="L178" s="214">
        <v>18.5595556366</v>
      </c>
      <c r="M178" s="214">
        <v>14.7399838656</v>
      </c>
      <c r="N178" s="214">
        <v>11.2658893003</v>
      </c>
      <c r="O178" s="214">
        <v>8.2889822748</v>
      </c>
      <c r="P178" s="214">
        <v>5.9411925993</v>
      </c>
      <c r="Q178" s="213">
        <v>4.1992105618</v>
      </c>
      <c r="R178" s="187"/>
      <c r="S178" s="187"/>
      <c r="T178" s="187"/>
      <c r="U178" s="187"/>
      <c r="V178" s="187"/>
      <c r="W178" s="187"/>
      <c r="X178" s="187"/>
      <c r="Y178" s="187"/>
      <c r="Z178" s="187"/>
    </row>
    <row r="179" ht="13.5" customHeight="1">
      <c r="A179" s="211">
        <v>1983.0</v>
      </c>
      <c r="B179" s="214">
        <v>74.3190892305</v>
      </c>
      <c r="C179" s="214">
        <v>74.18584444</v>
      </c>
      <c r="D179" s="214">
        <v>70.3295255801</v>
      </c>
      <c r="E179" s="214">
        <v>65.4175358849</v>
      </c>
      <c r="F179" s="214">
        <v>55.5901259177</v>
      </c>
      <c r="G179" s="214">
        <v>45.818989559</v>
      </c>
      <c r="H179" s="214">
        <v>36.1757063309</v>
      </c>
      <c r="I179" s="214">
        <v>31.479946855</v>
      </c>
      <c r="J179" s="214">
        <v>26.9287284109</v>
      </c>
      <c r="K179" s="214">
        <v>22.5522100715</v>
      </c>
      <c r="L179" s="214">
        <v>18.3986282527</v>
      </c>
      <c r="M179" s="214">
        <v>14.5610964157</v>
      </c>
      <c r="N179" s="214">
        <v>11.1064807341</v>
      </c>
      <c r="O179" s="214">
        <v>8.1454074756</v>
      </c>
      <c r="P179" s="214">
        <v>5.7921329967</v>
      </c>
      <c r="Q179" s="213">
        <v>4.0457873575</v>
      </c>
      <c r="R179" s="187"/>
      <c r="S179" s="187"/>
      <c r="T179" s="187"/>
      <c r="U179" s="187"/>
      <c r="V179" s="187"/>
      <c r="W179" s="187"/>
      <c r="X179" s="187"/>
      <c r="Y179" s="187"/>
      <c r="Z179" s="187"/>
    </row>
    <row r="180" ht="13.5" customHeight="1">
      <c r="A180" s="211">
        <v>1984.0</v>
      </c>
      <c r="B180" s="214">
        <v>74.5168831986</v>
      </c>
      <c r="C180" s="214">
        <v>74.4086515265</v>
      </c>
      <c r="D180" s="214">
        <v>70.5356678177</v>
      </c>
      <c r="E180" s="214">
        <v>65.6058155782</v>
      </c>
      <c r="F180" s="214">
        <v>55.7709775169</v>
      </c>
      <c r="G180" s="214">
        <v>46.0010338246</v>
      </c>
      <c r="H180" s="214">
        <v>36.359110583</v>
      </c>
      <c r="I180" s="214">
        <v>31.6562951895</v>
      </c>
      <c r="J180" s="214">
        <v>27.0863415168</v>
      </c>
      <c r="K180" s="214">
        <v>22.697130864</v>
      </c>
      <c r="L180" s="214">
        <v>18.5550901366</v>
      </c>
      <c r="M180" s="214">
        <v>14.7451383681</v>
      </c>
      <c r="N180" s="214">
        <v>11.2900877724</v>
      </c>
      <c r="O180" s="214">
        <v>8.2774486434</v>
      </c>
      <c r="P180" s="214">
        <v>5.9024318485</v>
      </c>
      <c r="Q180" s="213">
        <v>4.1556128767</v>
      </c>
      <c r="R180" s="187"/>
      <c r="S180" s="187"/>
      <c r="T180" s="187"/>
      <c r="U180" s="187"/>
      <c r="V180" s="187"/>
      <c r="W180" s="187"/>
      <c r="X180" s="187"/>
      <c r="Y180" s="187"/>
      <c r="Z180" s="187"/>
    </row>
    <row r="181" ht="13.5" customHeight="1">
      <c r="A181" s="211">
        <v>1985.0</v>
      </c>
      <c r="B181" s="214">
        <v>74.785049091</v>
      </c>
      <c r="C181" s="214">
        <v>74.6071414737</v>
      </c>
      <c r="D181" s="214">
        <v>70.7288909068</v>
      </c>
      <c r="E181" s="214">
        <v>65.8181654265</v>
      </c>
      <c r="F181" s="214">
        <v>55.9604410719</v>
      </c>
      <c r="G181" s="214">
        <v>46.1670154319</v>
      </c>
      <c r="H181" s="214">
        <v>36.4923651667</v>
      </c>
      <c r="I181" s="214">
        <v>31.789364006</v>
      </c>
      <c r="J181" s="214">
        <v>27.2188136248</v>
      </c>
      <c r="K181" s="214">
        <v>22.8275040032</v>
      </c>
      <c r="L181" s="214">
        <v>18.6517991097</v>
      </c>
      <c r="M181" s="214">
        <v>14.8094025348</v>
      </c>
      <c r="N181" s="214">
        <v>11.3385464421</v>
      </c>
      <c r="O181" s="214">
        <v>8.3317227329</v>
      </c>
      <c r="P181" s="214">
        <v>5.9712218315</v>
      </c>
      <c r="Q181" s="213">
        <v>4.1893236523</v>
      </c>
      <c r="R181" s="187"/>
      <c r="S181" s="187"/>
      <c r="T181" s="187"/>
      <c r="U181" s="187"/>
      <c r="V181" s="187"/>
      <c r="W181" s="187"/>
      <c r="X181" s="187"/>
      <c r="Y181" s="187"/>
      <c r="Z181" s="187"/>
    </row>
    <row r="182" ht="13.5" customHeight="1">
      <c r="A182" s="211">
        <v>1986.0</v>
      </c>
      <c r="B182" s="214">
        <v>74.6881097848</v>
      </c>
      <c r="C182" s="214">
        <v>74.4678121248</v>
      </c>
      <c r="D182" s="214">
        <v>70.5890428248</v>
      </c>
      <c r="E182" s="214">
        <v>65.6673853353</v>
      </c>
      <c r="F182" s="214">
        <v>55.8100176104</v>
      </c>
      <c r="G182" s="214">
        <v>46.0241360765</v>
      </c>
      <c r="H182" s="214">
        <v>36.391858884</v>
      </c>
      <c r="I182" s="214">
        <v>31.7229474589</v>
      </c>
      <c r="J182" s="214">
        <v>27.1550375104</v>
      </c>
      <c r="K182" s="214">
        <v>22.7574095566</v>
      </c>
      <c r="L182" s="214">
        <v>18.5964664418</v>
      </c>
      <c r="M182" s="214">
        <v>14.7277966332</v>
      </c>
      <c r="N182" s="214">
        <v>11.3022625478</v>
      </c>
      <c r="O182" s="214">
        <v>8.3227919824</v>
      </c>
      <c r="P182" s="214">
        <v>5.92558647</v>
      </c>
      <c r="Q182" s="213">
        <v>4.1508349191</v>
      </c>
      <c r="R182" s="187"/>
      <c r="S182" s="187"/>
      <c r="T182" s="187"/>
      <c r="U182" s="187"/>
      <c r="V182" s="187"/>
      <c r="W182" s="187"/>
      <c r="X182" s="187"/>
      <c r="Y182" s="187"/>
      <c r="Z182" s="187"/>
    </row>
    <row r="183" ht="13.5" customHeight="1">
      <c r="A183" s="211">
        <v>1987.0</v>
      </c>
      <c r="B183" s="214">
        <v>75.2088300003</v>
      </c>
      <c r="C183" s="214">
        <v>74.981207309</v>
      </c>
      <c r="D183" s="214">
        <v>71.0882277457</v>
      </c>
      <c r="E183" s="214">
        <v>66.1626102594</v>
      </c>
      <c r="F183" s="214">
        <v>56.3115316278</v>
      </c>
      <c r="G183" s="214">
        <v>46.5082553278</v>
      </c>
      <c r="H183" s="214">
        <v>36.832393256</v>
      </c>
      <c r="I183" s="214">
        <v>32.1189513353</v>
      </c>
      <c r="J183" s="214">
        <v>27.5549360765</v>
      </c>
      <c r="K183" s="214">
        <v>23.1579876262</v>
      </c>
      <c r="L183" s="214">
        <v>18.992233666</v>
      </c>
      <c r="M183" s="214">
        <v>15.0888393216</v>
      </c>
      <c r="N183" s="214">
        <v>11.6422580991</v>
      </c>
      <c r="O183" s="214">
        <v>8.6025385677</v>
      </c>
      <c r="P183" s="214">
        <v>6.1418595232</v>
      </c>
      <c r="Q183" s="213">
        <v>4.356106465</v>
      </c>
      <c r="R183" s="187"/>
      <c r="S183" s="187"/>
      <c r="T183" s="187"/>
      <c r="U183" s="187"/>
      <c r="V183" s="187"/>
      <c r="W183" s="187"/>
      <c r="X183" s="187"/>
      <c r="Y183" s="187"/>
      <c r="Z183" s="187"/>
    </row>
    <row r="184" ht="13.5" customHeight="1">
      <c r="A184" s="211">
        <v>1988.0</v>
      </c>
      <c r="B184" s="214">
        <v>75.3699136746</v>
      </c>
      <c r="C184" s="214">
        <v>75.1341547625</v>
      </c>
      <c r="D184" s="214">
        <v>71.2485458231</v>
      </c>
      <c r="E184" s="214">
        <v>66.3217456339</v>
      </c>
      <c r="F184" s="214">
        <v>56.4680420881</v>
      </c>
      <c r="G184" s="214">
        <v>46.6689395786</v>
      </c>
      <c r="H184" s="214">
        <v>37.0034395626</v>
      </c>
      <c r="I184" s="214">
        <v>32.3206351023</v>
      </c>
      <c r="J184" s="214">
        <v>27.7450476463</v>
      </c>
      <c r="K184" s="214">
        <v>23.332686313</v>
      </c>
      <c r="L184" s="214">
        <v>19.157674246</v>
      </c>
      <c r="M184" s="214">
        <v>15.2799489613</v>
      </c>
      <c r="N184" s="214">
        <v>11.7973000533</v>
      </c>
      <c r="O184" s="214">
        <v>8.750665587</v>
      </c>
      <c r="P184" s="214">
        <v>6.289118706</v>
      </c>
      <c r="Q184" s="213">
        <v>4.4327344272</v>
      </c>
      <c r="R184" s="187"/>
      <c r="S184" s="187"/>
      <c r="T184" s="187"/>
      <c r="U184" s="187"/>
      <c r="V184" s="187"/>
      <c r="W184" s="187"/>
      <c r="X184" s="187"/>
      <c r="Y184" s="187"/>
      <c r="Z184" s="187"/>
    </row>
    <row r="185" ht="13.5" customHeight="1">
      <c r="A185" s="211">
        <v>1989.0</v>
      </c>
      <c r="B185" s="214">
        <v>75.4629650588</v>
      </c>
      <c r="C185" s="214">
        <v>75.0707389298</v>
      </c>
      <c r="D185" s="214">
        <v>71.1730204788</v>
      </c>
      <c r="E185" s="214">
        <v>66.243135196</v>
      </c>
      <c r="F185" s="214">
        <v>56.3794645513</v>
      </c>
      <c r="G185" s="214">
        <v>46.579422383</v>
      </c>
      <c r="H185" s="214">
        <v>36.9188888761</v>
      </c>
      <c r="I185" s="214">
        <v>32.2195975658</v>
      </c>
      <c r="J185" s="214">
        <v>27.6575783451</v>
      </c>
      <c r="K185" s="214">
        <v>23.2636133284</v>
      </c>
      <c r="L185" s="214">
        <v>19.0778134126</v>
      </c>
      <c r="M185" s="214">
        <v>15.1791716855</v>
      </c>
      <c r="N185" s="214">
        <v>11.683685069</v>
      </c>
      <c r="O185" s="214">
        <v>8.6796639027</v>
      </c>
      <c r="P185" s="214">
        <v>6.2453990831</v>
      </c>
      <c r="Q185" s="213">
        <v>4.440796857</v>
      </c>
      <c r="R185" s="187"/>
      <c r="S185" s="187"/>
      <c r="T185" s="187"/>
      <c r="U185" s="187"/>
      <c r="V185" s="187"/>
      <c r="W185" s="187"/>
      <c r="X185" s="187"/>
      <c r="Y185" s="187"/>
      <c r="Z185" s="187"/>
    </row>
    <row r="186" ht="13.5" customHeight="1">
      <c r="A186" s="211">
        <v>1990.0</v>
      </c>
      <c r="B186" s="214">
        <v>75.4286970604</v>
      </c>
      <c r="C186" s="214">
        <v>75.1226334147</v>
      </c>
      <c r="D186" s="214">
        <v>71.2365956619</v>
      </c>
      <c r="E186" s="214">
        <v>66.2988418181</v>
      </c>
      <c r="F186" s="214">
        <v>56.4662769859</v>
      </c>
      <c r="G186" s="214">
        <v>46.669438945</v>
      </c>
      <c r="H186" s="214">
        <v>37.0240538087</v>
      </c>
      <c r="I186" s="214">
        <v>32.3286713314</v>
      </c>
      <c r="J186" s="214">
        <v>27.7747422397</v>
      </c>
      <c r="K186" s="214">
        <v>23.3559127662</v>
      </c>
      <c r="L186" s="214">
        <v>19.1675142836</v>
      </c>
      <c r="M186" s="214">
        <v>15.2662409282</v>
      </c>
      <c r="N186" s="214">
        <v>11.7932973286</v>
      </c>
      <c r="O186" s="214">
        <v>8.795676288</v>
      </c>
      <c r="P186" s="214">
        <v>6.3229998839</v>
      </c>
      <c r="Q186" s="213">
        <v>4.4301902627</v>
      </c>
      <c r="R186" s="187"/>
      <c r="S186" s="187"/>
      <c r="T186" s="187"/>
      <c r="U186" s="187"/>
      <c r="V186" s="187"/>
      <c r="W186" s="187"/>
      <c r="X186" s="187"/>
      <c r="Y186" s="187"/>
      <c r="Z186" s="187"/>
    </row>
    <row r="187" ht="13.5" customHeight="1">
      <c r="A187" s="211">
        <v>1991.0</v>
      </c>
      <c r="B187" s="214">
        <v>75.75431687</v>
      </c>
      <c r="C187" s="214">
        <v>75.4499238229</v>
      </c>
      <c r="D187" s="214">
        <v>71.5564301851</v>
      </c>
      <c r="E187" s="214">
        <v>66.6229906353</v>
      </c>
      <c r="F187" s="214">
        <v>56.7907783278</v>
      </c>
      <c r="G187" s="214">
        <v>47.0112320966</v>
      </c>
      <c r="H187" s="214">
        <v>37.3566765622</v>
      </c>
      <c r="I187" s="214">
        <v>32.670545067</v>
      </c>
      <c r="J187" s="214">
        <v>28.1331225157</v>
      </c>
      <c r="K187" s="214">
        <v>23.7214228855</v>
      </c>
      <c r="L187" s="214">
        <v>19.5174775582</v>
      </c>
      <c r="M187" s="214">
        <v>15.5914759513</v>
      </c>
      <c r="N187" s="214">
        <v>12.0662401639</v>
      </c>
      <c r="O187" s="214">
        <v>8.9948808075</v>
      </c>
      <c r="P187" s="214">
        <v>6.4071176586</v>
      </c>
      <c r="Q187" s="213">
        <v>4.4767203487</v>
      </c>
      <c r="R187" s="187"/>
      <c r="S187" s="187"/>
      <c r="T187" s="187"/>
      <c r="U187" s="187"/>
      <c r="V187" s="187"/>
      <c r="W187" s="187"/>
      <c r="X187" s="187"/>
      <c r="Y187" s="187"/>
      <c r="Z187" s="187"/>
    </row>
    <row r="188" ht="13.5" customHeight="1">
      <c r="A188" s="211">
        <v>1992.0</v>
      </c>
      <c r="B188" s="214">
        <v>76.2163906874</v>
      </c>
      <c r="C188" s="214">
        <v>75.8576828996</v>
      </c>
      <c r="D188" s="214">
        <v>71.9778957049</v>
      </c>
      <c r="E188" s="214">
        <v>67.0519556339</v>
      </c>
      <c r="F188" s="214">
        <v>57.2007235796</v>
      </c>
      <c r="G188" s="214">
        <v>47.4390578852</v>
      </c>
      <c r="H188" s="214">
        <v>37.7757251084</v>
      </c>
      <c r="I188" s="214">
        <v>33.0689095285</v>
      </c>
      <c r="J188" s="214">
        <v>28.4971847221</v>
      </c>
      <c r="K188" s="214">
        <v>24.0809375658</v>
      </c>
      <c r="L188" s="214">
        <v>19.8813333668</v>
      </c>
      <c r="M188" s="214">
        <v>15.9539948894</v>
      </c>
      <c r="N188" s="214">
        <v>12.3739168215</v>
      </c>
      <c r="O188" s="214">
        <v>9.2618815041</v>
      </c>
      <c r="P188" s="214">
        <v>6.6799233166</v>
      </c>
      <c r="Q188" s="213">
        <v>4.7024794992</v>
      </c>
      <c r="R188" s="187"/>
      <c r="S188" s="187"/>
      <c r="T188" s="187"/>
      <c r="U188" s="187"/>
      <c r="V188" s="187"/>
      <c r="W188" s="187"/>
      <c r="X188" s="187"/>
      <c r="Y188" s="187"/>
      <c r="Z188" s="187"/>
    </row>
    <row r="189" ht="13.5" customHeight="1">
      <c r="A189" s="211">
        <v>1993.0</v>
      </c>
      <c r="B189" s="214">
        <v>76.4591109565</v>
      </c>
      <c r="C189" s="214">
        <v>76.0134460124</v>
      </c>
      <c r="D189" s="214">
        <v>72.1147210323</v>
      </c>
      <c r="E189" s="214">
        <v>67.1745562956</v>
      </c>
      <c r="F189" s="214">
        <v>57.3217871273</v>
      </c>
      <c r="G189" s="214">
        <v>47.5544248755</v>
      </c>
      <c r="H189" s="214">
        <v>37.8965485223</v>
      </c>
      <c r="I189" s="214">
        <v>33.1853158184</v>
      </c>
      <c r="J189" s="214">
        <v>28.6035093801</v>
      </c>
      <c r="K189" s="214">
        <v>24.1519213708</v>
      </c>
      <c r="L189" s="214">
        <v>19.9025374419</v>
      </c>
      <c r="M189" s="214">
        <v>15.9501144185</v>
      </c>
      <c r="N189" s="214">
        <v>12.3489446864</v>
      </c>
      <c r="O189" s="214">
        <v>9.2232857964</v>
      </c>
      <c r="P189" s="214">
        <v>6.6333300333</v>
      </c>
      <c r="Q189" s="213">
        <v>4.6403495779</v>
      </c>
      <c r="R189" s="187"/>
      <c r="S189" s="187"/>
      <c r="T189" s="187"/>
      <c r="U189" s="187"/>
      <c r="V189" s="187"/>
      <c r="W189" s="187"/>
      <c r="X189" s="187"/>
      <c r="Y189" s="187"/>
      <c r="Z189" s="187"/>
    </row>
    <row r="190" ht="13.5" customHeight="1">
      <c r="A190" s="211">
        <v>1994.0</v>
      </c>
      <c r="B190" s="214">
        <v>76.6704794245</v>
      </c>
      <c r="C190" s="214">
        <v>76.1725508237</v>
      </c>
      <c r="D190" s="214">
        <v>72.2986471953</v>
      </c>
      <c r="E190" s="214">
        <v>67.3710200334</v>
      </c>
      <c r="F190" s="214">
        <v>57.5259510605</v>
      </c>
      <c r="G190" s="214">
        <v>47.7443228098</v>
      </c>
      <c r="H190" s="214">
        <v>38.0630182953</v>
      </c>
      <c r="I190" s="214">
        <v>33.3513101331</v>
      </c>
      <c r="J190" s="214">
        <v>28.7580110307</v>
      </c>
      <c r="K190" s="214">
        <v>24.3018403927</v>
      </c>
      <c r="L190" s="214">
        <v>20.0384651853</v>
      </c>
      <c r="M190" s="214">
        <v>16.0492624529</v>
      </c>
      <c r="N190" s="214">
        <v>12.4184816094</v>
      </c>
      <c r="O190" s="214">
        <v>9.2411702345</v>
      </c>
      <c r="P190" s="214">
        <v>6.6159683331</v>
      </c>
      <c r="Q190" s="213">
        <v>4.6246503791</v>
      </c>
      <c r="R190" s="187"/>
      <c r="S190" s="187"/>
      <c r="T190" s="187"/>
      <c r="U190" s="187"/>
      <c r="V190" s="187"/>
      <c r="W190" s="187"/>
      <c r="X190" s="187"/>
      <c r="Y190" s="187"/>
      <c r="Z190" s="187"/>
    </row>
    <row r="191" ht="13.5" customHeight="1">
      <c r="A191" s="211">
        <v>1995.0</v>
      </c>
      <c r="B191" s="214">
        <v>76.6874955815</v>
      </c>
      <c r="C191" s="214">
        <v>76.1579839479</v>
      </c>
      <c r="D191" s="214">
        <v>72.2661504859</v>
      </c>
      <c r="E191" s="214">
        <v>67.3425047889</v>
      </c>
      <c r="F191" s="214">
        <v>57.5174584565</v>
      </c>
      <c r="G191" s="214">
        <v>47.7200177499</v>
      </c>
      <c r="H191" s="214">
        <v>38.0445749145</v>
      </c>
      <c r="I191" s="214">
        <v>33.3335427626</v>
      </c>
      <c r="J191" s="214">
        <v>28.7409732381</v>
      </c>
      <c r="K191" s="214">
        <v>24.3110712652</v>
      </c>
      <c r="L191" s="214">
        <v>20.0789035391</v>
      </c>
      <c r="M191" s="214">
        <v>16.0983685553</v>
      </c>
      <c r="N191" s="214">
        <v>12.456790309</v>
      </c>
      <c r="O191" s="214">
        <v>9.2746712133</v>
      </c>
      <c r="P191" s="214">
        <v>6.66408821</v>
      </c>
      <c r="Q191" s="213">
        <v>4.6669075461</v>
      </c>
      <c r="R191" s="187"/>
      <c r="S191" s="187"/>
      <c r="T191" s="187"/>
      <c r="U191" s="187"/>
      <c r="V191" s="187"/>
      <c r="W191" s="187"/>
      <c r="X191" s="187"/>
      <c r="Y191" s="187"/>
      <c r="Z191" s="187"/>
    </row>
    <row r="192" ht="13.5" customHeight="1">
      <c r="A192" s="211">
        <v>1996.0</v>
      </c>
      <c r="B192" s="214">
        <v>77.3641868025</v>
      </c>
      <c r="C192" s="214">
        <v>76.8043519693</v>
      </c>
      <c r="D192" s="214">
        <v>72.9128214164</v>
      </c>
      <c r="E192" s="214">
        <v>67.966734324</v>
      </c>
      <c r="F192" s="214">
        <v>58.0910413768</v>
      </c>
      <c r="G192" s="214">
        <v>48.2838966925</v>
      </c>
      <c r="H192" s="214">
        <v>38.5848507601</v>
      </c>
      <c r="I192" s="214">
        <v>33.8543278032</v>
      </c>
      <c r="J192" s="214">
        <v>29.245052974</v>
      </c>
      <c r="K192" s="214">
        <v>24.7824147529</v>
      </c>
      <c r="L192" s="214">
        <v>20.4902971576</v>
      </c>
      <c r="M192" s="214">
        <v>16.4605182623</v>
      </c>
      <c r="N192" s="214">
        <v>12.7603054847</v>
      </c>
      <c r="O192" s="214">
        <v>9.5524968607</v>
      </c>
      <c r="P192" s="214">
        <v>6.9439402036</v>
      </c>
      <c r="Q192" s="213">
        <v>4.9296348809</v>
      </c>
      <c r="R192" s="187"/>
      <c r="S192" s="187"/>
      <c r="T192" s="187"/>
      <c r="U192" s="187"/>
      <c r="V192" s="187"/>
      <c r="W192" s="187"/>
      <c r="X192" s="187"/>
      <c r="Y192" s="187"/>
      <c r="Z192" s="187"/>
    </row>
    <row r="193" ht="13.5" customHeight="1">
      <c r="A193" s="211">
        <v>1997.0</v>
      </c>
      <c r="B193" s="214">
        <v>77.4760124689</v>
      </c>
      <c r="C193" s="214">
        <v>76.8959432159</v>
      </c>
      <c r="D193" s="214">
        <v>73.0067145136</v>
      </c>
      <c r="E193" s="214">
        <v>68.0649491301</v>
      </c>
      <c r="F193" s="214">
        <v>58.1983817524</v>
      </c>
      <c r="G193" s="214">
        <v>48.3790701374</v>
      </c>
      <c r="H193" s="214">
        <v>38.7156904145</v>
      </c>
      <c r="I193" s="214">
        <v>33.9957276074</v>
      </c>
      <c r="J193" s="214">
        <v>29.3938037766</v>
      </c>
      <c r="K193" s="214">
        <v>24.9349198444</v>
      </c>
      <c r="L193" s="214">
        <v>20.6529063824</v>
      </c>
      <c r="M193" s="214">
        <v>16.6117915435</v>
      </c>
      <c r="N193" s="214">
        <v>12.9005134323</v>
      </c>
      <c r="O193" s="214">
        <v>9.6805785035</v>
      </c>
      <c r="P193" s="214">
        <v>6.9786105855</v>
      </c>
      <c r="Q193" s="213">
        <v>4.8432146802</v>
      </c>
      <c r="R193" s="187"/>
      <c r="S193" s="187"/>
      <c r="T193" s="187"/>
      <c r="U193" s="187"/>
      <c r="V193" s="187"/>
      <c r="W193" s="187"/>
      <c r="X193" s="187"/>
      <c r="Y193" s="187"/>
      <c r="Z193" s="187"/>
    </row>
    <row r="194" ht="13.5" customHeight="1">
      <c r="A194" s="211">
        <v>1998.0</v>
      </c>
      <c r="B194" s="214">
        <v>78.0252254942</v>
      </c>
      <c r="C194" s="214">
        <v>77.3856984847</v>
      </c>
      <c r="D194" s="214">
        <v>73.4701729597</v>
      </c>
      <c r="E194" s="214">
        <v>68.5163995634</v>
      </c>
      <c r="F194" s="214">
        <v>58.6653681064</v>
      </c>
      <c r="G194" s="214">
        <v>48.8315533102</v>
      </c>
      <c r="H194" s="214">
        <v>39.0887245216</v>
      </c>
      <c r="I194" s="214">
        <v>34.3424945924</v>
      </c>
      <c r="J194" s="214">
        <v>29.7169059512</v>
      </c>
      <c r="K194" s="214">
        <v>25.2353588778</v>
      </c>
      <c r="L194" s="214">
        <v>20.9646524517</v>
      </c>
      <c r="M194" s="214">
        <v>16.880867159</v>
      </c>
      <c r="N194" s="214">
        <v>13.1303593167</v>
      </c>
      <c r="O194" s="214">
        <v>9.8358530942</v>
      </c>
      <c r="P194" s="214">
        <v>7.0978790543</v>
      </c>
      <c r="Q194" s="213">
        <v>4.9463720608</v>
      </c>
      <c r="R194" s="187"/>
      <c r="S194" s="187"/>
      <c r="T194" s="187"/>
      <c r="U194" s="187"/>
      <c r="V194" s="187"/>
      <c r="W194" s="187"/>
      <c r="X194" s="187"/>
      <c r="Y194" s="187"/>
      <c r="Z194" s="187"/>
    </row>
    <row r="195" ht="13.5" customHeight="1">
      <c r="A195" s="211">
        <v>1999.0</v>
      </c>
      <c r="B195" s="214">
        <v>78.1370972527</v>
      </c>
      <c r="C195" s="214">
        <v>77.480228592</v>
      </c>
      <c r="D195" s="214">
        <v>73.5472360494</v>
      </c>
      <c r="E195" s="214">
        <v>68.6139814297</v>
      </c>
      <c r="F195" s="214">
        <v>58.7367219284</v>
      </c>
      <c r="G195" s="214">
        <v>48.9125523468</v>
      </c>
      <c r="H195" s="214">
        <v>39.1716743439</v>
      </c>
      <c r="I195" s="214">
        <v>34.4121798653</v>
      </c>
      <c r="J195" s="214">
        <v>29.7835272162</v>
      </c>
      <c r="K195" s="214">
        <v>25.312373077</v>
      </c>
      <c r="L195" s="214">
        <v>20.9999521908</v>
      </c>
      <c r="M195" s="214">
        <v>16.9196455651</v>
      </c>
      <c r="N195" s="214">
        <v>13.1611637727</v>
      </c>
      <c r="O195" s="214">
        <v>9.8475858249</v>
      </c>
      <c r="P195" s="214">
        <v>7.0789278967</v>
      </c>
      <c r="Q195" s="213">
        <v>4.9201931865</v>
      </c>
      <c r="R195" s="187"/>
      <c r="S195" s="187"/>
      <c r="T195" s="187"/>
      <c r="U195" s="187"/>
      <c r="V195" s="187"/>
      <c r="W195" s="187"/>
      <c r="X195" s="187"/>
      <c r="Y195" s="187"/>
      <c r="Z195" s="187"/>
    </row>
    <row r="196" ht="13.5" customHeight="1">
      <c r="A196" s="211">
        <v>2000.0</v>
      </c>
      <c r="B196" s="214">
        <v>78.3898206659</v>
      </c>
      <c r="C196" s="214">
        <v>77.6680132147</v>
      </c>
      <c r="D196" s="214">
        <v>73.7461782263</v>
      </c>
      <c r="E196" s="214">
        <v>68.7968248559</v>
      </c>
      <c r="F196" s="214">
        <v>58.9500775274</v>
      </c>
      <c r="G196" s="214">
        <v>49.1289622729</v>
      </c>
      <c r="H196" s="214">
        <v>39.3887466181</v>
      </c>
      <c r="I196" s="214">
        <v>34.6401919343</v>
      </c>
      <c r="J196" s="214">
        <v>30.0339422399</v>
      </c>
      <c r="K196" s="214">
        <v>25.5685932226</v>
      </c>
      <c r="L196" s="214">
        <v>21.2588048379</v>
      </c>
      <c r="M196" s="214">
        <v>17.1355938551</v>
      </c>
      <c r="N196" s="214">
        <v>13.35163663</v>
      </c>
      <c r="O196" s="214">
        <v>9.9745264896</v>
      </c>
      <c r="P196" s="214">
        <v>7.17449491</v>
      </c>
      <c r="Q196" s="213">
        <v>5.0024403917</v>
      </c>
      <c r="R196" s="187"/>
      <c r="S196" s="187"/>
      <c r="T196" s="187"/>
      <c r="U196" s="187"/>
      <c r="V196" s="187"/>
      <c r="W196" s="187"/>
      <c r="X196" s="187"/>
      <c r="Y196" s="187"/>
      <c r="Z196" s="187"/>
    </row>
    <row r="197" ht="13.5" customHeight="1">
      <c r="A197" s="211">
        <v>2001.0</v>
      </c>
      <c r="B197" s="214">
        <v>78.5149246523</v>
      </c>
      <c r="C197" s="214">
        <v>77.7817921678</v>
      </c>
      <c r="D197" s="214">
        <v>73.8533768829</v>
      </c>
      <c r="E197" s="214">
        <v>68.90094876</v>
      </c>
      <c r="F197" s="214">
        <v>59.0288313778</v>
      </c>
      <c r="G197" s="214">
        <v>49.2150950895</v>
      </c>
      <c r="H197" s="214">
        <v>39.4822891998</v>
      </c>
      <c r="I197" s="214">
        <v>34.7417579051</v>
      </c>
      <c r="J197" s="214">
        <v>30.1148527501</v>
      </c>
      <c r="K197" s="214">
        <v>25.6474725154</v>
      </c>
      <c r="L197" s="214">
        <v>21.3464679388</v>
      </c>
      <c r="M197" s="214">
        <v>17.221282394</v>
      </c>
      <c r="N197" s="214">
        <v>13.4013770113</v>
      </c>
      <c r="O197" s="214">
        <v>10.0081582433</v>
      </c>
      <c r="P197" s="214">
        <v>7.2078285629</v>
      </c>
      <c r="Q197" s="213">
        <v>5.0470363418</v>
      </c>
      <c r="R197" s="187"/>
      <c r="S197" s="187"/>
      <c r="T197" s="187"/>
      <c r="U197" s="187"/>
      <c r="V197" s="187"/>
      <c r="W197" s="187"/>
      <c r="X197" s="187"/>
      <c r="Y197" s="187"/>
      <c r="Z197" s="187"/>
    </row>
    <row r="198" ht="13.5" customHeight="1">
      <c r="A198" s="211">
        <v>2002.0</v>
      </c>
      <c r="B198" s="214">
        <v>78.6968520681</v>
      </c>
      <c r="C198" s="214">
        <v>77.99476073</v>
      </c>
      <c r="D198" s="214">
        <v>74.0739489712</v>
      </c>
      <c r="E198" s="214">
        <v>69.115400529</v>
      </c>
      <c r="F198" s="214">
        <v>59.2466379529</v>
      </c>
      <c r="G198" s="214">
        <v>49.4248243793</v>
      </c>
      <c r="H198" s="214">
        <v>39.699868823</v>
      </c>
      <c r="I198" s="214">
        <v>34.9414448361</v>
      </c>
      <c r="J198" s="214">
        <v>30.3006431665</v>
      </c>
      <c r="K198" s="214">
        <v>25.8001526922</v>
      </c>
      <c r="L198" s="214">
        <v>21.4882972719</v>
      </c>
      <c r="M198" s="214">
        <v>17.3468603765</v>
      </c>
      <c r="N198" s="214">
        <v>13.497724159</v>
      </c>
      <c r="O198" s="214">
        <v>10.1048414017</v>
      </c>
      <c r="P198" s="214">
        <v>7.2373699275</v>
      </c>
      <c r="Q198" s="213">
        <v>5.0574464922</v>
      </c>
      <c r="R198" s="187"/>
      <c r="S198" s="187"/>
      <c r="T198" s="187"/>
      <c r="U198" s="187"/>
      <c r="V198" s="187"/>
      <c r="W198" s="187"/>
      <c r="X198" s="187"/>
      <c r="Y198" s="187"/>
      <c r="Z198" s="187"/>
    </row>
    <row r="199" ht="13.5" customHeight="1">
      <c r="A199" s="211">
        <v>2003.0</v>
      </c>
      <c r="B199" s="214">
        <v>78.6429714726</v>
      </c>
      <c r="C199" s="214">
        <v>77.9165439449</v>
      </c>
      <c r="D199" s="214">
        <v>73.9830757153</v>
      </c>
      <c r="E199" s="214">
        <v>69.019376044</v>
      </c>
      <c r="F199" s="214">
        <v>59.1370626667</v>
      </c>
      <c r="G199" s="214">
        <v>49.3061438255</v>
      </c>
      <c r="H199" s="214">
        <v>39.5767774713</v>
      </c>
      <c r="I199" s="214">
        <v>34.8189278109</v>
      </c>
      <c r="J199" s="214">
        <v>30.1853023114</v>
      </c>
      <c r="K199" s="214">
        <v>25.6984630251</v>
      </c>
      <c r="L199" s="214">
        <v>21.3974552291</v>
      </c>
      <c r="M199" s="214">
        <v>17.2930937214</v>
      </c>
      <c r="N199" s="214">
        <v>13.4384889039</v>
      </c>
      <c r="O199" s="214">
        <v>9.9873230303</v>
      </c>
      <c r="P199" s="214">
        <v>7.1047151728</v>
      </c>
      <c r="Q199" s="213">
        <v>4.8877710142</v>
      </c>
      <c r="R199" s="187"/>
      <c r="S199" s="187"/>
      <c r="T199" s="187"/>
      <c r="U199" s="187"/>
      <c r="V199" s="187"/>
      <c r="W199" s="187"/>
      <c r="X199" s="187"/>
      <c r="Y199" s="187"/>
      <c r="Z199" s="187"/>
    </row>
    <row r="200" ht="13.5" customHeight="1">
      <c r="A200" s="211">
        <v>2004.0</v>
      </c>
      <c r="B200" s="214">
        <v>79.2042151889</v>
      </c>
      <c r="C200" s="214">
        <v>78.4696581421</v>
      </c>
      <c r="D200" s="214">
        <v>74.5351769675</v>
      </c>
      <c r="E200" s="214">
        <v>69.5756396829</v>
      </c>
      <c r="F200" s="214">
        <v>59.6939776506</v>
      </c>
      <c r="G200" s="214">
        <v>49.8406659392</v>
      </c>
      <c r="H200" s="214">
        <v>40.0968412577</v>
      </c>
      <c r="I200" s="214">
        <v>35.3364570143</v>
      </c>
      <c r="J200" s="214">
        <v>30.6886572694</v>
      </c>
      <c r="K200" s="214">
        <v>26.1713581856</v>
      </c>
      <c r="L200" s="214">
        <v>21.8228656123</v>
      </c>
      <c r="M200" s="214">
        <v>17.6821662832</v>
      </c>
      <c r="N200" s="214">
        <v>13.8075898471</v>
      </c>
      <c r="O200" s="214">
        <v>10.3216791369</v>
      </c>
      <c r="P200" s="214">
        <v>7.3841407892</v>
      </c>
      <c r="Q200" s="213">
        <v>5.1190976665</v>
      </c>
      <c r="R200" s="187"/>
      <c r="S200" s="187"/>
      <c r="T200" s="187"/>
      <c r="U200" s="187"/>
      <c r="V200" s="187"/>
      <c r="W200" s="187"/>
      <c r="X200" s="187"/>
      <c r="Y200" s="187"/>
      <c r="Z200" s="187"/>
    </row>
    <row r="201" ht="13.5" customHeight="1">
      <c r="A201" s="211">
        <v>2005.0</v>
      </c>
      <c r="B201" s="214">
        <v>79.3439895802</v>
      </c>
      <c r="C201" s="214">
        <v>78.5654522745</v>
      </c>
      <c r="D201" s="214">
        <v>74.6260302548</v>
      </c>
      <c r="E201" s="214">
        <v>69.6708239689</v>
      </c>
      <c r="F201" s="214">
        <v>59.8043241739</v>
      </c>
      <c r="G201" s="214">
        <v>49.9682181881</v>
      </c>
      <c r="H201" s="214">
        <v>40.2221582794</v>
      </c>
      <c r="I201" s="214">
        <v>35.4536519621</v>
      </c>
      <c r="J201" s="214">
        <v>30.809608028</v>
      </c>
      <c r="K201" s="214">
        <v>26.3058302636</v>
      </c>
      <c r="L201" s="214">
        <v>21.9696154645</v>
      </c>
      <c r="M201" s="214">
        <v>17.8318142552</v>
      </c>
      <c r="N201" s="214">
        <v>13.9491008079</v>
      </c>
      <c r="O201" s="214">
        <v>10.4462292137</v>
      </c>
      <c r="P201" s="214">
        <v>7.511823522</v>
      </c>
      <c r="Q201" s="213">
        <v>5.3003558085</v>
      </c>
      <c r="R201" s="187"/>
      <c r="S201" s="187"/>
      <c r="T201" s="187"/>
      <c r="U201" s="187"/>
      <c r="V201" s="187"/>
      <c r="W201" s="187"/>
      <c r="X201" s="187"/>
      <c r="Y201" s="187"/>
      <c r="Z201" s="187"/>
    </row>
    <row r="202" ht="13.5" customHeight="1">
      <c r="A202" s="211">
        <v>2006.0</v>
      </c>
      <c r="B202" s="214">
        <v>79.8501110076</v>
      </c>
      <c r="C202" s="214">
        <v>79.0677396464</v>
      </c>
      <c r="D202" s="214">
        <v>75.1254650559</v>
      </c>
      <c r="E202" s="214">
        <v>70.1577019045</v>
      </c>
      <c r="F202" s="214">
        <v>60.239406499</v>
      </c>
      <c r="G202" s="214">
        <v>50.3872219695</v>
      </c>
      <c r="H202" s="214">
        <v>40.6359882439</v>
      </c>
      <c r="I202" s="214">
        <v>35.8731843236</v>
      </c>
      <c r="J202" s="214">
        <v>31.2098637059</v>
      </c>
      <c r="K202" s="214">
        <v>26.6820413818</v>
      </c>
      <c r="L202" s="214">
        <v>22.3356837213</v>
      </c>
      <c r="M202" s="214">
        <v>18.207840747</v>
      </c>
      <c r="N202" s="214">
        <v>14.2886674692</v>
      </c>
      <c r="O202" s="214">
        <v>10.7093740802</v>
      </c>
      <c r="P202" s="214">
        <v>7.6710441898</v>
      </c>
      <c r="Q202" s="213">
        <v>5.2962805958</v>
      </c>
      <c r="R202" s="187"/>
      <c r="S202" s="187"/>
      <c r="T202" s="187"/>
      <c r="U202" s="187"/>
      <c r="V202" s="187"/>
      <c r="W202" s="187"/>
      <c r="X202" s="187"/>
      <c r="Y202" s="187"/>
      <c r="Z202" s="187"/>
    </row>
    <row r="203" ht="13.5" customHeight="1">
      <c r="A203" s="211">
        <v>2007.0</v>
      </c>
      <c r="B203" s="214">
        <v>80.0554464978</v>
      </c>
      <c r="C203" s="214">
        <v>79.2671188786</v>
      </c>
      <c r="D203" s="214">
        <v>75.3234210656</v>
      </c>
      <c r="E203" s="214">
        <v>70.3586279988</v>
      </c>
      <c r="F203" s="214">
        <v>60.4611588464</v>
      </c>
      <c r="G203" s="214">
        <v>50.5924894602</v>
      </c>
      <c r="H203" s="214">
        <v>40.8205882861</v>
      </c>
      <c r="I203" s="214">
        <v>36.0597265174</v>
      </c>
      <c r="J203" s="214">
        <v>31.3817134971</v>
      </c>
      <c r="K203" s="214">
        <v>26.8501129116</v>
      </c>
      <c r="L203" s="214">
        <v>22.4920529118</v>
      </c>
      <c r="M203" s="214">
        <v>18.3422256554</v>
      </c>
      <c r="N203" s="214">
        <v>14.4093662925</v>
      </c>
      <c r="O203" s="214">
        <v>10.8131633284</v>
      </c>
      <c r="P203" s="214">
        <v>7.7624327864</v>
      </c>
      <c r="Q203" s="213">
        <v>5.3628959206</v>
      </c>
      <c r="R203" s="187"/>
      <c r="S203" s="187"/>
      <c r="T203" s="187"/>
      <c r="U203" s="187"/>
      <c r="V203" s="187"/>
      <c r="W203" s="187"/>
      <c r="X203" s="187"/>
      <c r="Y203" s="187"/>
      <c r="Z203" s="187"/>
    </row>
    <row r="204" ht="13.5" customHeight="1">
      <c r="A204" s="211">
        <v>2008.0</v>
      </c>
      <c r="B204" s="216">
        <v>80.2943482573</v>
      </c>
      <c r="C204" s="217">
        <v>79.4873785239</v>
      </c>
      <c r="D204" s="216">
        <v>75.537558463</v>
      </c>
      <c r="E204" s="216">
        <v>70.5659247491</v>
      </c>
      <c r="F204" s="216">
        <v>60.669245406</v>
      </c>
      <c r="G204" s="216">
        <v>50.8215459546</v>
      </c>
      <c r="H204" s="216">
        <v>41.0598933127</v>
      </c>
      <c r="I204" s="216">
        <v>36.2826874579</v>
      </c>
      <c r="J204" s="216">
        <v>31.6057394983</v>
      </c>
      <c r="K204" s="216">
        <v>27.0835502703</v>
      </c>
      <c r="L204" s="216">
        <v>22.7388438665</v>
      </c>
      <c r="M204" s="216">
        <v>18.5719692203</v>
      </c>
      <c r="N204" s="216">
        <v>14.6165380568</v>
      </c>
      <c r="O204" s="216">
        <v>10.9856212818</v>
      </c>
      <c r="P204" s="216">
        <v>7.8451819496</v>
      </c>
      <c r="Q204" s="213">
        <v>5.4037570633</v>
      </c>
      <c r="R204" s="187"/>
      <c r="S204" s="187"/>
      <c r="T204" s="187"/>
      <c r="U204" s="187"/>
      <c r="V204" s="187"/>
      <c r="W204" s="187"/>
      <c r="X204" s="187"/>
      <c r="Y204" s="187"/>
      <c r="Z204" s="187"/>
    </row>
    <row r="205" ht="13.5" customHeight="1">
      <c r="A205" s="211">
        <v>2009.0</v>
      </c>
      <c r="B205" s="216">
        <v>80.3025748223</v>
      </c>
      <c r="C205" s="217">
        <v>79.5170618283</v>
      </c>
      <c r="D205" s="216">
        <v>75.5691612589</v>
      </c>
      <c r="E205" s="216">
        <v>70.6089363349</v>
      </c>
      <c r="F205" s="216">
        <v>60.7125190606</v>
      </c>
      <c r="G205" s="216">
        <v>50.8693813113</v>
      </c>
      <c r="H205" s="216">
        <v>41.1071596167</v>
      </c>
      <c r="I205" s="216">
        <v>36.3203733913</v>
      </c>
      <c r="J205" s="216">
        <v>31.6449731115</v>
      </c>
      <c r="K205" s="216">
        <v>27.0942142286</v>
      </c>
      <c r="L205" s="216">
        <v>22.7071880602</v>
      </c>
      <c r="M205" s="216">
        <v>18.5309155886</v>
      </c>
      <c r="N205" s="216">
        <v>14.5811995334</v>
      </c>
      <c r="O205" s="216">
        <v>10.9397654707</v>
      </c>
      <c r="P205" s="216">
        <v>7.810163663</v>
      </c>
      <c r="Q205" s="213">
        <v>5.3491566407</v>
      </c>
      <c r="R205" s="187"/>
      <c r="S205" s="187"/>
      <c r="T205" s="187"/>
      <c r="U205" s="187"/>
      <c r="V205" s="187"/>
      <c r="W205" s="187"/>
      <c r="X205" s="187"/>
      <c r="Y205" s="187"/>
      <c r="Z205" s="187"/>
    </row>
    <row r="206" ht="13.5" customHeight="1">
      <c r="A206" s="211">
        <v>2010.0</v>
      </c>
      <c r="B206" s="216">
        <v>80.631133236</v>
      </c>
      <c r="C206" s="217">
        <v>79.8281149396</v>
      </c>
      <c r="D206" s="216">
        <v>75.8821921036</v>
      </c>
      <c r="E206" s="216">
        <v>70.9226605575</v>
      </c>
      <c r="F206" s="216">
        <v>61.0273883274</v>
      </c>
      <c r="G206" s="216">
        <v>51.1702127298</v>
      </c>
      <c r="H206" s="216">
        <v>41.3825288523</v>
      </c>
      <c r="I206" s="216">
        <v>36.5856720031</v>
      </c>
      <c r="J206" s="216">
        <v>31.9014093743</v>
      </c>
      <c r="K206" s="216">
        <v>27.3465310665</v>
      </c>
      <c r="L206" s="216">
        <v>22.9481784655</v>
      </c>
      <c r="M206" s="216">
        <v>18.7486726562</v>
      </c>
      <c r="N206" s="216">
        <v>14.805852799</v>
      </c>
      <c r="O206" s="216">
        <v>11.167537784</v>
      </c>
      <c r="P206" s="216">
        <v>7.9656103847</v>
      </c>
      <c r="Q206" s="213">
        <v>5.4344688847</v>
      </c>
      <c r="R206" s="187"/>
      <c r="S206" s="187"/>
      <c r="T206" s="187"/>
      <c r="U206" s="187"/>
      <c r="V206" s="187"/>
      <c r="W206" s="187"/>
      <c r="X206" s="187"/>
      <c r="Y206" s="187"/>
      <c r="Z206" s="187"/>
    </row>
    <row r="207" ht="13.5" customHeight="1">
      <c r="A207" s="211">
        <v>2011.0</v>
      </c>
      <c r="B207" s="216">
        <v>80.8332229218</v>
      </c>
      <c r="C207" s="217">
        <v>80.0136278051</v>
      </c>
      <c r="D207" s="216">
        <v>76.0533053822</v>
      </c>
      <c r="E207" s="216">
        <v>71.0795531486</v>
      </c>
      <c r="F207" s="216">
        <v>61.1977093545</v>
      </c>
      <c r="G207" s="216">
        <v>51.350507189</v>
      </c>
      <c r="H207" s="216">
        <v>41.5808940871</v>
      </c>
      <c r="I207" s="216">
        <v>36.7894278821</v>
      </c>
      <c r="J207" s="216">
        <v>32.0872336029</v>
      </c>
      <c r="K207" s="216">
        <v>27.5081781437</v>
      </c>
      <c r="L207" s="216">
        <v>23.1079277463</v>
      </c>
      <c r="M207" s="216">
        <v>18.9133650905</v>
      </c>
      <c r="N207" s="216">
        <v>14.9644573564</v>
      </c>
      <c r="O207" s="216">
        <v>11.3037121931</v>
      </c>
      <c r="P207" s="216">
        <v>8.076613924</v>
      </c>
      <c r="Q207" s="213">
        <v>5.5092533625</v>
      </c>
      <c r="R207" s="187"/>
      <c r="S207" s="187"/>
      <c r="T207" s="187"/>
      <c r="U207" s="187"/>
      <c r="V207" s="187"/>
      <c r="W207" s="187"/>
      <c r="X207" s="187"/>
      <c r="Y207" s="187"/>
      <c r="Z207" s="187"/>
    </row>
    <row r="208" ht="13.5" customHeight="1">
      <c r="A208" s="211">
        <v>2012.0</v>
      </c>
      <c r="B208" s="216">
        <v>80.9939649002</v>
      </c>
      <c r="C208" s="217">
        <v>80.1830946984</v>
      </c>
      <c r="D208" s="216">
        <v>76.213244601</v>
      </c>
      <c r="E208" s="216">
        <v>71.2549894076</v>
      </c>
      <c r="F208" s="216">
        <v>61.3554043157</v>
      </c>
      <c r="G208" s="216">
        <v>51.4959138303</v>
      </c>
      <c r="H208" s="216">
        <v>41.7149088483</v>
      </c>
      <c r="I208" s="216">
        <v>36.9120278534</v>
      </c>
      <c r="J208" s="216">
        <v>32.2143600897</v>
      </c>
      <c r="K208" s="216">
        <v>27.6386388489</v>
      </c>
      <c r="L208" s="216">
        <v>23.2344171298</v>
      </c>
      <c r="M208" s="216">
        <v>19.0364916996</v>
      </c>
      <c r="N208" s="216">
        <v>15.0720545435</v>
      </c>
      <c r="O208" s="216">
        <v>11.3937309309</v>
      </c>
      <c r="P208" s="216">
        <v>8.1616205626</v>
      </c>
      <c r="Q208" s="213">
        <v>5.6073194005</v>
      </c>
      <c r="R208" s="187"/>
      <c r="S208" s="187"/>
      <c r="T208" s="187"/>
      <c r="U208" s="187"/>
      <c r="V208" s="187"/>
      <c r="W208" s="187"/>
      <c r="X208" s="187"/>
      <c r="Y208" s="187"/>
      <c r="Z208" s="187"/>
    </row>
    <row r="209" ht="13.5" customHeight="1">
      <c r="A209" s="211">
        <v>2013.0</v>
      </c>
      <c r="B209" s="216">
        <v>81.1573956667</v>
      </c>
      <c r="C209" s="218">
        <v>80.3221814048</v>
      </c>
      <c r="D209" s="218">
        <v>76.3629419863</v>
      </c>
      <c r="E209" s="218">
        <v>71.3902422233</v>
      </c>
      <c r="F209" s="218">
        <v>61.4681636854</v>
      </c>
      <c r="G209" s="218">
        <v>51.6202647427</v>
      </c>
      <c r="H209" s="218">
        <v>41.830721848</v>
      </c>
      <c r="I209" s="218">
        <v>37.0176315708</v>
      </c>
      <c r="J209" s="218">
        <v>32.3063966223</v>
      </c>
      <c r="K209" s="218">
        <v>27.7268533766</v>
      </c>
      <c r="L209" s="218">
        <v>23.3090991094</v>
      </c>
      <c r="M209" s="218">
        <v>19.117562655</v>
      </c>
      <c r="N209" s="218">
        <v>15.1731675403</v>
      </c>
      <c r="O209" s="218">
        <v>11.500721751</v>
      </c>
      <c r="P209" s="218">
        <v>8.2366331788</v>
      </c>
      <c r="Q209" s="213">
        <v>5.6380095501</v>
      </c>
      <c r="R209" s="187"/>
      <c r="S209" s="187"/>
      <c r="T209" s="187"/>
      <c r="U209" s="187"/>
      <c r="V209" s="187"/>
      <c r="W209" s="187"/>
      <c r="X209" s="187"/>
      <c r="Y209" s="187"/>
      <c r="Z209" s="187"/>
    </row>
    <row r="210" ht="13.5" customHeight="1">
      <c r="A210" s="211">
        <v>2014.0</v>
      </c>
      <c r="B210" s="216">
        <v>81.7288420906</v>
      </c>
      <c r="C210" s="218">
        <v>80.8988716572</v>
      </c>
      <c r="D210" s="218">
        <v>76.9481452755</v>
      </c>
      <c r="E210" s="218">
        <v>71.9773298233</v>
      </c>
      <c r="F210" s="218">
        <v>62.0518015984</v>
      </c>
      <c r="G210" s="218">
        <v>52.1911815328</v>
      </c>
      <c r="H210" s="218">
        <v>42.3973283389</v>
      </c>
      <c r="I210" s="218">
        <v>37.584582678</v>
      </c>
      <c r="J210" s="218">
        <v>32.8683761996</v>
      </c>
      <c r="K210" s="218">
        <v>28.2672829751</v>
      </c>
      <c r="L210" s="218">
        <v>23.8209090509</v>
      </c>
      <c r="M210" s="218">
        <v>19.5768567086</v>
      </c>
      <c r="N210" s="218">
        <v>15.5795146397</v>
      </c>
      <c r="O210" s="218">
        <v>11.8515675684</v>
      </c>
      <c r="P210" s="218">
        <v>8.5319619215</v>
      </c>
      <c r="Q210" s="213">
        <v>5.855256856</v>
      </c>
      <c r="R210" s="187"/>
      <c r="S210" s="187"/>
      <c r="T210" s="187"/>
      <c r="U210" s="187"/>
      <c r="V210" s="187"/>
      <c r="W210" s="187"/>
      <c r="X210" s="187"/>
      <c r="Y210" s="187"/>
      <c r="Z210" s="187"/>
    </row>
    <row r="211" ht="13.5" customHeight="1">
      <c r="A211" s="211">
        <v>2015.0</v>
      </c>
      <c r="B211" s="216">
        <v>81.4535557999</v>
      </c>
      <c r="C211" s="218">
        <v>80.6109596042</v>
      </c>
      <c r="D211" s="218">
        <v>76.6530302331</v>
      </c>
      <c r="E211" s="218">
        <v>71.686697692</v>
      </c>
      <c r="F211" s="218">
        <v>61.7866703166</v>
      </c>
      <c r="G211" s="218">
        <v>51.923781991</v>
      </c>
      <c r="H211" s="218">
        <v>42.1313009205</v>
      </c>
      <c r="I211" s="218">
        <v>37.3130446968</v>
      </c>
      <c r="J211" s="218">
        <v>32.5837432355</v>
      </c>
      <c r="K211" s="218">
        <v>27.9777988992</v>
      </c>
      <c r="L211" s="218">
        <v>23.5176832833</v>
      </c>
      <c r="M211" s="218">
        <v>19.2633025832</v>
      </c>
      <c r="N211" s="218">
        <v>15.2788795337</v>
      </c>
      <c r="O211" s="218">
        <v>11.5716571099</v>
      </c>
      <c r="P211" s="218">
        <v>8.2568079895</v>
      </c>
      <c r="Q211" s="213">
        <v>5.617019351</v>
      </c>
      <c r="R211" s="187"/>
      <c r="S211" s="187"/>
      <c r="T211" s="187"/>
      <c r="U211" s="187"/>
      <c r="V211" s="187"/>
      <c r="W211" s="187"/>
      <c r="X211" s="187"/>
      <c r="Y211" s="187"/>
      <c r="Z211" s="187"/>
    </row>
    <row r="212" ht="13.5" customHeight="1">
      <c r="A212" s="211">
        <v>2016.0</v>
      </c>
      <c r="B212" s="216">
        <v>81.8260870838</v>
      </c>
      <c r="C212" s="218">
        <v>81.0289569736</v>
      </c>
      <c r="D212" s="218">
        <v>77.0807362616</v>
      </c>
      <c r="E212" s="218">
        <v>72.1053396649</v>
      </c>
      <c r="F212" s="218">
        <v>62.2003330012</v>
      </c>
      <c r="G212" s="218">
        <v>52.3459098086</v>
      </c>
      <c r="H212" s="218">
        <v>42.5814137294</v>
      </c>
      <c r="I212" s="218">
        <v>37.7696390877</v>
      </c>
      <c r="J212" s="218">
        <v>33.0501864985</v>
      </c>
      <c r="K212" s="218">
        <v>28.4354634417</v>
      </c>
      <c r="L212" s="218">
        <v>23.9788638657</v>
      </c>
      <c r="M212" s="218">
        <v>19.7020852991</v>
      </c>
      <c r="N212" s="218">
        <v>15.6783609556</v>
      </c>
      <c r="O212" s="218">
        <v>11.9565759468</v>
      </c>
      <c r="P212" s="218">
        <v>8.6533970452</v>
      </c>
      <c r="Q212" s="213">
        <v>5.9662587447</v>
      </c>
      <c r="R212" s="187"/>
      <c r="S212" s="187"/>
      <c r="T212" s="187"/>
      <c r="U212" s="187"/>
      <c r="V212" s="187"/>
      <c r="W212" s="187"/>
      <c r="X212" s="187"/>
      <c r="Y212" s="187"/>
      <c r="Z212" s="187"/>
    </row>
    <row r="213" ht="13.5" customHeight="1">
      <c r="A213" s="211">
        <v>2017.0</v>
      </c>
      <c r="B213" s="216">
        <v>81.8451273946</v>
      </c>
      <c r="C213" s="218">
        <v>81.0242307497</v>
      </c>
      <c r="D213" s="218">
        <v>77.0691881158</v>
      </c>
      <c r="E213" s="218">
        <v>72.0930847272</v>
      </c>
      <c r="F213" s="218">
        <v>62.1802894959</v>
      </c>
      <c r="G213" s="218">
        <v>52.3076393953</v>
      </c>
      <c r="H213" s="218">
        <v>42.5182235809</v>
      </c>
      <c r="I213" s="218">
        <v>37.6906282723</v>
      </c>
      <c r="J213" s="218">
        <v>32.9575053755</v>
      </c>
      <c r="K213" s="218">
        <v>28.3339136699</v>
      </c>
      <c r="L213" s="218">
        <v>23.8728103933</v>
      </c>
      <c r="M213" s="218">
        <v>19.6189598603</v>
      </c>
      <c r="N213" s="218">
        <v>15.6020852795</v>
      </c>
      <c r="O213" s="218">
        <v>11.8905334685</v>
      </c>
      <c r="P213" s="218">
        <v>8.5821687947</v>
      </c>
      <c r="Q213" s="213">
        <v>5.8907977555</v>
      </c>
      <c r="R213" s="187"/>
      <c r="S213" s="187"/>
      <c r="T213" s="187"/>
      <c r="U213" s="187"/>
      <c r="V213" s="187"/>
      <c r="W213" s="187"/>
      <c r="X213" s="187"/>
      <c r="Y213" s="187"/>
      <c r="Z213" s="187"/>
    </row>
    <row r="214" ht="13.5" customHeight="1">
      <c r="A214" s="211">
        <v>2018.0</v>
      </c>
      <c r="B214" s="216">
        <v>81.891750582</v>
      </c>
      <c r="C214" s="218">
        <v>81.087088669</v>
      </c>
      <c r="D214" s="218">
        <v>77.1321475434</v>
      </c>
      <c r="E214" s="218">
        <v>72.1678808405</v>
      </c>
      <c r="F214" s="218">
        <v>62.2449704344</v>
      </c>
      <c r="G214" s="218">
        <v>52.3909227497</v>
      </c>
      <c r="H214" s="218">
        <v>42.6073162198</v>
      </c>
      <c r="I214" s="218">
        <v>37.7774056526</v>
      </c>
      <c r="J214" s="218">
        <v>33.046182708</v>
      </c>
      <c r="K214" s="218">
        <v>28.4096807367</v>
      </c>
      <c r="L214" s="218">
        <v>23.940323448</v>
      </c>
      <c r="M214" s="218">
        <v>19.7091415509</v>
      </c>
      <c r="N214" s="218">
        <v>15.6945590102</v>
      </c>
      <c r="O214" s="218">
        <v>11.9963995166</v>
      </c>
      <c r="P214" s="218">
        <v>8.6394338127</v>
      </c>
      <c r="Q214" s="213">
        <v>5.8507699118</v>
      </c>
      <c r="R214" s="187"/>
      <c r="S214" s="187"/>
      <c r="T214" s="187"/>
      <c r="U214" s="187"/>
      <c r="V214" s="187"/>
      <c r="W214" s="187"/>
      <c r="X214" s="187"/>
      <c r="Y214" s="187"/>
      <c r="Z214" s="187"/>
    </row>
    <row r="215" ht="13.5" customHeight="1">
      <c r="A215" s="211">
        <v>2019.0</v>
      </c>
      <c r="B215" s="216">
        <v>82.1014818384</v>
      </c>
      <c r="C215" s="218">
        <v>81.2843907954</v>
      </c>
      <c r="D215" s="218">
        <v>77.3273995451</v>
      </c>
      <c r="E215" s="218">
        <v>72.3599382184</v>
      </c>
      <c r="F215" s="218">
        <v>62.4557980776</v>
      </c>
      <c r="G215" s="218">
        <v>52.6130483181</v>
      </c>
      <c r="H215" s="218">
        <v>42.8418506013</v>
      </c>
      <c r="I215" s="218">
        <v>38.0290112682</v>
      </c>
      <c r="J215" s="218">
        <v>33.2905356422</v>
      </c>
      <c r="K215" s="218">
        <v>28.6623531229</v>
      </c>
      <c r="L215" s="218">
        <v>24.1956813103</v>
      </c>
      <c r="M215" s="218">
        <v>19.9411866071</v>
      </c>
      <c r="N215" s="218">
        <v>15.9025892466</v>
      </c>
      <c r="O215" s="218">
        <v>12.1584443346</v>
      </c>
      <c r="P215" s="218">
        <v>8.8207312582</v>
      </c>
      <c r="Q215" s="213">
        <v>6.0689023631</v>
      </c>
      <c r="R215" s="187"/>
      <c r="S215" s="187"/>
      <c r="T215" s="187"/>
      <c r="U215" s="187"/>
      <c r="V215" s="187"/>
      <c r="W215" s="187"/>
      <c r="X215" s="187"/>
      <c r="Y215" s="187"/>
      <c r="Z215" s="187"/>
    </row>
    <row r="216" ht="13.5" customHeight="1">
      <c r="A216" s="211">
        <v>2020.0</v>
      </c>
      <c r="B216" s="216">
        <v>81.3768895567</v>
      </c>
      <c r="C216" s="218">
        <v>80.5238146985</v>
      </c>
      <c r="D216" s="218">
        <v>76.5576254382</v>
      </c>
      <c r="E216" s="218">
        <v>71.5811732297</v>
      </c>
      <c r="F216" s="218">
        <v>61.6584540564</v>
      </c>
      <c r="G216" s="218">
        <v>51.7941487868</v>
      </c>
      <c r="H216" s="218">
        <v>42.0356020662</v>
      </c>
      <c r="I216" s="218">
        <v>37.219944281</v>
      </c>
      <c r="J216" s="218">
        <v>32.4935461328</v>
      </c>
      <c r="K216" s="218">
        <v>27.892624832</v>
      </c>
      <c r="L216" s="218">
        <v>23.4375264645</v>
      </c>
      <c r="M216" s="218">
        <v>19.1681059257</v>
      </c>
      <c r="N216" s="218">
        <v>15.1472184363</v>
      </c>
      <c r="O216" s="218">
        <v>11.4667451858</v>
      </c>
      <c r="P216" s="218">
        <v>8.2189360281</v>
      </c>
      <c r="Q216" s="213">
        <v>5.5943558872</v>
      </c>
      <c r="R216" s="187"/>
      <c r="S216" s="187"/>
      <c r="T216" s="187"/>
      <c r="U216" s="187"/>
      <c r="V216" s="187"/>
      <c r="W216" s="187"/>
      <c r="X216" s="187"/>
      <c r="Y216" s="187"/>
      <c r="Z216" s="187"/>
    </row>
    <row r="217" ht="13.5" customHeight="1">
      <c r="A217" s="219">
        <v>2021.0</v>
      </c>
      <c r="B217" s="216">
        <v>80.5085140627</v>
      </c>
      <c r="C217" s="218">
        <v>79.6570349023</v>
      </c>
      <c r="D217" s="218">
        <v>75.6900108136</v>
      </c>
      <c r="E217" s="218">
        <v>70.7240198706</v>
      </c>
      <c r="F217" s="218">
        <v>60.8001718139</v>
      </c>
      <c r="G217" s="218">
        <v>50.953886245</v>
      </c>
      <c r="H217" s="218">
        <v>41.233793981</v>
      </c>
      <c r="I217" s="218">
        <v>36.4522929738</v>
      </c>
      <c r="J217" s="218">
        <v>31.760554461</v>
      </c>
      <c r="K217" s="218">
        <v>27.1909211098</v>
      </c>
      <c r="L217" s="218">
        <v>22.7989129384</v>
      </c>
      <c r="M217" s="218">
        <v>18.6492811796</v>
      </c>
      <c r="N217" s="218">
        <v>14.7816310096</v>
      </c>
      <c r="O217" s="218">
        <v>11.26213109</v>
      </c>
      <c r="P217" s="218">
        <v>8.1669257716</v>
      </c>
      <c r="Q217" s="213">
        <v>5.6403173442</v>
      </c>
      <c r="R217" s="187"/>
      <c r="S217" s="187"/>
      <c r="T217" s="187"/>
      <c r="U217" s="187"/>
      <c r="V217" s="187"/>
      <c r="W217" s="187"/>
      <c r="X217" s="187"/>
      <c r="Y217" s="187"/>
      <c r="Z217" s="187"/>
    </row>
    <row r="218" ht="13.5" customHeight="1">
      <c r="A218" s="219">
        <v>2022.0</v>
      </c>
      <c r="B218" s="216">
        <v>82.01427879</v>
      </c>
      <c r="C218" s="218">
        <v>81.18096428</v>
      </c>
      <c r="D218" s="218">
        <v>77.22577293</v>
      </c>
      <c r="E218" s="218">
        <v>72.26317779</v>
      </c>
      <c r="F218" s="218">
        <v>62.36302878</v>
      </c>
      <c r="G218" s="218">
        <v>52.51406308</v>
      </c>
      <c r="H218" s="227">
        <v>42.74544551</v>
      </c>
      <c r="I218" s="227">
        <v>37.92823216</v>
      </c>
      <c r="J218" s="218">
        <v>33.19012353</v>
      </c>
      <c r="K218" s="218">
        <v>28.56709231</v>
      </c>
      <c r="L218" s="218">
        <v>24.0975725</v>
      </c>
      <c r="M218" s="218">
        <v>19.81389154</v>
      </c>
      <c r="N218" s="218">
        <v>15.75008638</v>
      </c>
      <c r="O218" s="218">
        <v>12.00361656</v>
      </c>
      <c r="P218" s="218">
        <v>8.69874145</v>
      </c>
      <c r="Q218" s="213">
        <v>5.980892523</v>
      </c>
      <c r="R218" s="187"/>
      <c r="S218" s="187"/>
      <c r="T218" s="187"/>
      <c r="U218" s="187"/>
      <c r="V218" s="187"/>
      <c r="W218" s="187"/>
      <c r="X218" s="187"/>
      <c r="Y218" s="187"/>
      <c r="Z218" s="187"/>
    </row>
    <row r="219" ht="13.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ht="13.5" customHeight="1">
      <c r="A220" s="215" t="s">
        <v>177</v>
      </c>
      <c r="B220" s="215"/>
      <c r="C220" s="215"/>
      <c r="D220" s="215"/>
      <c r="E220" s="215"/>
      <c r="F220" s="215"/>
      <c r="G220" s="215"/>
      <c r="H220" s="215"/>
      <c r="I220" s="215"/>
      <c r="J220" s="215"/>
      <c r="K220" s="215"/>
      <c r="L220" s="215"/>
      <c r="M220" s="215"/>
      <c r="N220" s="215"/>
      <c r="O220" s="215"/>
      <c r="P220" s="215"/>
      <c r="Q220" s="215"/>
      <c r="R220" s="215"/>
      <c r="S220" s="215"/>
      <c r="T220" s="187"/>
      <c r="U220" s="187"/>
      <c r="V220" s="215"/>
      <c r="W220" s="215"/>
      <c r="X220" s="215"/>
      <c r="Y220" s="215"/>
      <c r="Z220" s="215"/>
    </row>
    <row r="221" ht="13.5" customHeight="1">
      <c r="A221" s="228" t="s">
        <v>178</v>
      </c>
      <c r="B221" s="228"/>
      <c r="C221" s="228"/>
      <c r="D221" s="228"/>
      <c r="E221" s="228"/>
      <c r="F221" s="228"/>
      <c r="G221" s="228"/>
      <c r="H221" s="228"/>
      <c r="I221" s="228"/>
      <c r="J221" s="229"/>
      <c r="K221" s="229"/>
      <c r="L221" s="229"/>
      <c r="M221" s="229"/>
      <c r="N221" s="229"/>
      <c r="O221" s="229"/>
      <c r="P221" s="229"/>
      <c r="Q221" s="229"/>
      <c r="R221" s="229"/>
      <c r="S221" s="229"/>
      <c r="T221" s="229"/>
      <c r="U221" s="229"/>
      <c r="V221" s="229"/>
      <c r="W221" s="229"/>
      <c r="X221" s="229"/>
      <c r="Y221" s="229"/>
      <c r="Z221" s="229"/>
    </row>
    <row r="223" ht="13.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ht="13.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ht="13.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ht="13.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ht="13.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ht="13.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ht="13.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ht="13.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ht="13.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ht="13.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ht="13.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ht="13.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ht="13.5" customHeight="1">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ht="13.5" customHeight="1">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ht="13.5" customHeight="1">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ht="13.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ht="13.5" customHeight="1">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ht="13.5" customHeight="1">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ht="13.5" customHeight="1">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ht="13.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ht="13.5" customHeight="1">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ht="13.5" customHeight="1">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ht="13.5" customHeight="1">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ht="13.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ht="13.5" customHeight="1">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ht="13.5" customHeight="1">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ht="13.5" customHeight="1">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ht="13.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ht="13.5" customHeight="1">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ht="13.5" customHeight="1">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ht="13.5" customHeight="1">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ht="13.5" customHeight="1">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ht="13.5" customHeight="1">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ht="13.5" customHeight="1">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ht="13.5" customHeight="1">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ht="13.5" customHeight="1">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ht="13.5" customHeight="1">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ht="13.5" customHeight="1">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ht="13.5" customHeight="1">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ht="13.5" customHeight="1">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ht="13.5" customHeight="1">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ht="13.5" customHeight="1">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ht="13.5" customHeight="1">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ht="13.5" customHeight="1">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ht="13.5" customHeight="1">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ht="13.5" customHeight="1">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ht="13.5" customHeight="1">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ht="13.5" customHeight="1">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ht="13.5" customHeight="1">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ht="13.5" customHeight="1">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ht="13.5" customHeight="1">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ht="13.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ht="13.5" customHeight="1">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ht="13.5" customHeight="1">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ht="13.5" customHeight="1">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ht="13.5" customHeight="1">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ht="13.5" customHeight="1">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ht="13.5" customHeight="1">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ht="13.5" customHeight="1">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ht="13.5" customHeight="1">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ht="13.5" customHeight="1">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ht="13.5" customHeight="1">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ht="13.5" customHeight="1">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ht="13.5" customHeight="1">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ht="13.5" customHeight="1">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ht="13.5" customHeight="1">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ht="13.5" customHeight="1">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ht="13.5" customHeight="1">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ht="13.5" customHeight="1">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ht="13.5" customHeight="1">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ht="13.5" customHeight="1">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ht="13.5" customHeight="1">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ht="13.5" customHeight="1">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ht="13.5" customHeight="1">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ht="13.5" customHeight="1">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ht="13.5" customHeight="1">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ht="13.5" customHeight="1">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ht="13.5" customHeight="1">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ht="13.5" customHeight="1">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ht="13.5" customHeight="1">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ht="13.5" customHeight="1">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ht="13.5" customHeight="1">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ht="13.5" customHeight="1">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ht="13.5" customHeight="1">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ht="13.5" customHeight="1">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ht="13.5" customHeight="1">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ht="13.5" customHeight="1">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ht="13.5" customHeight="1">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ht="13.5" customHeight="1">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ht="13.5" customHeight="1">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ht="13.5" customHeight="1">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ht="13.5" customHeight="1">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ht="13.5" customHeight="1">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ht="13.5" customHeight="1">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ht="13.5" customHeight="1">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ht="13.5" customHeight="1">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ht="13.5" customHeight="1">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ht="13.5" customHeight="1">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ht="13.5" customHeight="1">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ht="13.5" customHeight="1">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ht="13.5" customHeight="1">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ht="13.5" customHeight="1">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ht="13.5" customHeight="1">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ht="13.5" customHeight="1">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ht="13.5" customHeight="1">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ht="13.5" customHeight="1">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ht="13.5" customHeight="1">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ht="13.5" customHeight="1">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ht="13.5" customHeight="1">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ht="13.5" customHeight="1">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ht="13.5" customHeight="1">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ht="13.5" customHeight="1">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ht="13.5" customHeight="1">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ht="13.5" customHeight="1">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ht="13.5" customHeight="1">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ht="13.5" customHeight="1">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ht="13.5" customHeight="1">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ht="13.5" customHeight="1">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ht="13.5" customHeight="1">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ht="13.5" customHeight="1">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ht="13.5" customHeight="1">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ht="13.5" customHeight="1">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ht="13.5" customHeight="1">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ht="13.5" customHeight="1">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ht="13.5" customHeight="1">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ht="13.5" customHeight="1">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ht="13.5" customHeight="1">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ht="13.5"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ht="13.5"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ht="13.5" customHeight="1">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ht="13.5" customHeight="1">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ht="13.5" customHeight="1">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ht="13.5" customHeight="1">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ht="13.5" customHeight="1">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ht="13.5" customHeight="1">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ht="13.5" customHeight="1">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ht="13.5" customHeight="1">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ht="13.5" customHeight="1">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ht="13.5" customHeight="1">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ht="13.5" customHeight="1">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ht="13.5" customHeight="1">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ht="13.5" customHeight="1">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ht="13.5" customHeight="1">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ht="13.5" customHeight="1">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ht="13.5" customHeight="1">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ht="13.5" customHeight="1">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ht="13.5" customHeight="1">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ht="13.5" customHeight="1">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ht="13.5" customHeight="1">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ht="13.5" customHeight="1">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ht="13.5" customHeight="1">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ht="13.5" customHeight="1">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ht="13.5" customHeight="1">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ht="13.5" customHeight="1">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ht="13.5" customHeight="1">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ht="13.5" customHeight="1">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ht="13.5" customHeight="1">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ht="13.5" customHeight="1">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ht="13.5" customHeight="1">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ht="13.5" customHeight="1">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ht="13.5" customHeight="1">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ht="13.5" customHeight="1">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ht="13.5" customHeight="1">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ht="13.5" customHeight="1">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ht="13.5" customHeight="1">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ht="13.5" customHeight="1">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ht="13.5" customHeight="1">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ht="13.5" customHeight="1">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ht="13.5" customHeight="1">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ht="13.5" customHeight="1">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ht="13.5" customHeight="1">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ht="13.5" customHeight="1">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ht="13.5" customHeight="1">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ht="13.5" customHeight="1">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ht="13.5" customHeight="1">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ht="13.5" customHeight="1">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ht="13.5" customHeight="1">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ht="13.5" customHeight="1">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ht="13.5" customHeight="1">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ht="13.5" customHeight="1">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ht="13.5" customHeight="1">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ht="13.5" customHeight="1">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ht="13.5" customHeight="1">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ht="13.5" customHeight="1">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ht="13.5" customHeight="1">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ht="13.5" customHeight="1">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ht="13.5" customHeight="1">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ht="13.5" customHeight="1">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ht="13.5" customHeight="1">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ht="13.5" customHeight="1">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ht="13.5" customHeight="1">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ht="13.5" customHeight="1">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ht="13.5" customHeight="1">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ht="13.5" customHeight="1">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ht="13.5" customHeight="1">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ht="13.5" customHeight="1">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ht="13.5" customHeight="1">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ht="13.5" customHeight="1">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ht="13.5" customHeight="1">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ht="13.5" customHeight="1">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ht="13.5" customHeight="1">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ht="13.5" customHeight="1">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ht="13.5" customHeight="1">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ht="13.5" customHeight="1">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ht="13.5" customHeight="1">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ht="13.5" customHeight="1">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ht="13.5" customHeight="1">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ht="13.5" customHeight="1">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ht="13.5" customHeight="1">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ht="13.5" customHeight="1">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ht="13.5" customHeight="1">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ht="13.5" customHeight="1">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ht="13.5" customHeight="1">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ht="13.5" customHeight="1">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ht="13.5" customHeight="1">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ht="13.5" customHeight="1">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ht="13.5" customHeight="1">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ht="13.5" customHeight="1">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ht="13.5" customHeight="1">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ht="13.5" customHeight="1">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ht="13.5" customHeight="1">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ht="13.5" customHeight="1">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ht="13.5" customHeight="1">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ht="13.5" customHeight="1">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ht="13.5" customHeight="1">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ht="13.5" customHeight="1">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ht="13.5" customHeight="1">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ht="13.5" customHeight="1">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ht="13.5" customHeight="1">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ht="13.5" customHeight="1">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ht="13.5" customHeight="1">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ht="13.5" customHeight="1">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ht="13.5" customHeight="1">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ht="13.5" customHeight="1">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ht="13.5" customHeight="1">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ht="13.5" customHeight="1">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ht="13.5" customHeight="1">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ht="13.5" customHeight="1">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ht="13.5" customHeight="1">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ht="13.5" customHeight="1">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ht="13.5" customHeight="1">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ht="13.5" customHeight="1">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ht="13.5" customHeight="1">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ht="13.5" customHeight="1">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ht="13.5" customHeight="1">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ht="13.5" customHeight="1">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ht="13.5" customHeight="1">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ht="13.5" customHeight="1">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ht="13.5" customHeight="1">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ht="13.5" customHeight="1">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ht="13.5" customHeight="1">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ht="13.5" customHeight="1">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ht="13.5" customHeight="1">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ht="13.5" customHeight="1">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ht="13.5" customHeight="1">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ht="13.5" customHeight="1">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ht="13.5" customHeight="1">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ht="13.5" customHeight="1">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ht="13.5" customHeight="1">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ht="13.5" customHeight="1">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ht="13.5" customHeight="1">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ht="13.5" customHeight="1">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ht="13.5" customHeight="1">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ht="13.5" customHeight="1">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ht="13.5" customHeight="1">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ht="13.5" customHeight="1">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ht="13.5" customHeight="1">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ht="13.5" customHeight="1">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ht="13.5" customHeight="1">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ht="13.5" customHeight="1">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ht="13.5" customHeight="1">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ht="13.5" customHeight="1">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ht="13.5" customHeight="1">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ht="13.5" customHeight="1">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ht="13.5" customHeight="1">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ht="13.5" customHeight="1">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ht="13.5" customHeight="1">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ht="13.5" customHeight="1">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ht="13.5" customHeight="1">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ht="13.5" customHeight="1">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ht="13.5" customHeight="1">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ht="13.5" customHeight="1">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ht="13.5" customHeight="1">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ht="13.5" customHeight="1">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ht="13.5" customHeight="1">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ht="13.5" customHeight="1">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ht="13.5" customHeight="1">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ht="13.5" customHeight="1">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ht="13.5" customHeight="1">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ht="13.5" customHeight="1">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ht="13.5" customHeight="1">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ht="13.5" customHeight="1">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ht="13.5" customHeight="1">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ht="13.5" customHeight="1">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ht="13.5" customHeight="1">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ht="13.5" customHeight="1">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ht="13.5" customHeight="1">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ht="13.5" customHeight="1">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ht="13.5" customHeight="1">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ht="13.5" customHeight="1">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ht="13.5" customHeight="1">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ht="13.5" customHeight="1">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ht="13.5" customHeight="1">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ht="13.5" customHeight="1">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ht="13.5" customHeight="1">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ht="13.5" customHeight="1">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ht="13.5" customHeight="1">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ht="13.5" customHeight="1">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ht="13.5" customHeight="1">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ht="13.5" customHeight="1">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ht="13.5" customHeight="1">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ht="13.5" customHeight="1">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ht="13.5" customHeight="1">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ht="13.5" customHeight="1">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ht="13.5" customHeight="1">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ht="13.5" customHeight="1">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ht="13.5" customHeight="1">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ht="13.5" customHeight="1">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ht="13.5" customHeight="1">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ht="13.5" customHeight="1">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ht="13.5" customHeight="1">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ht="13.5" customHeight="1">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ht="13.5" customHeight="1">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ht="13.5" customHeight="1">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ht="13.5" customHeight="1">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ht="13.5" customHeight="1">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ht="13.5" customHeight="1">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ht="13.5" customHeight="1">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ht="13.5" customHeight="1">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ht="13.5" customHeight="1">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ht="13.5" customHeight="1">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ht="13.5" customHeight="1">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ht="13.5" customHeight="1">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ht="13.5" customHeight="1">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ht="13.5" customHeight="1">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ht="13.5" customHeight="1">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ht="13.5" customHeight="1">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ht="13.5" customHeight="1">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ht="13.5" customHeight="1">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ht="13.5" customHeight="1">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ht="13.5" customHeight="1">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ht="13.5" customHeight="1">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ht="13.5" customHeight="1">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ht="13.5" customHeight="1">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ht="13.5" customHeight="1">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ht="13.5" customHeight="1">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ht="13.5" customHeight="1">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ht="13.5" customHeight="1">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ht="13.5" customHeight="1">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ht="13.5" customHeight="1">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ht="13.5" customHeight="1">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ht="13.5" customHeight="1">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ht="13.5" customHeight="1">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ht="13.5" customHeight="1">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ht="13.5" customHeight="1">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ht="13.5" customHeight="1">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ht="13.5" customHeight="1">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ht="13.5" customHeight="1">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ht="13.5" customHeight="1">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ht="13.5" customHeight="1">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ht="13.5" customHeight="1">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ht="13.5" customHeight="1">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ht="13.5" customHeight="1">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ht="13.5" customHeight="1">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ht="13.5" customHeight="1">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ht="13.5" customHeight="1">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ht="13.5" customHeight="1">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ht="13.5" customHeight="1">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ht="13.5" customHeight="1">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ht="13.5" customHeight="1">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ht="13.5" customHeight="1">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ht="13.5" customHeight="1">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ht="13.5" customHeight="1">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ht="13.5" customHeight="1">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ht="13.5" customHeight="1">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ht="13.5" customHeight="1">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ht="13.5" customHeight="1">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ht="13.5" customHeight="1">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ht="13.5" customHeight="1">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ht="13.5" customHeight="1">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ht="13.5" customHeight="1">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ht="13.5" customHeight="1">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ht="13.5" customHeight="1">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ht="13.5" customHeight="1">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ht="13.5" customHeight="1">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ht="13.5" customHeight="1">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ht="13.5" customHeight="1">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ht="13.5" customHeight="1">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ht="13.5" customHeight="1">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ht="13.5" customHeight="1">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ht="13.5" customHeight="1">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ht="13.5" customHeight="1">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ht="13.5" customHeight="1">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ht="13.5" customHeight="1">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ht="13.5" customHeight="1">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ht="13.5" customHeight="1">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ht="13.5" customHeight="1">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ht="13.5" customHeight="1">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ht="13.5" customHeight="1">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ht="13.5" customHeight="1">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ht="13.5" customHeight="1">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ht="13.5" customHeight="1">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ht="13.5" customHeight="1">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ht="13.5" customHeight="1">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ht="13.5" customHeight="1">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ht="13.5" customHeight="1">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ht="13.5" customHeight="1">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ht="13.5" customHeight="1">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ht="13.5" customHeight="1">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ht="13.5" customHeight="1">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ht="13.5" customHeight="1">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ht="13.5" customHeight="1">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ht="13.5" customHeight="1">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ht="13.5" customHeight="1">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ht="13.5" customHeight="1">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ht="13.5" customHeight="1">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ht="13.5" customHeight="1">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ht="13.5" customHeight="1">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ht="13.5" customHeight="1">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ht="13.5" customHeight="1">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ht="13.5" customHeight="1">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ht="13.5" customHeight="1">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ht="13.5" customHeight="1">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ht="13.5" customHeight="1">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ht="13.5" customHeight="1">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ht="13.5" customHeight="1">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ht="13.5" customHeight="1">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ht="13.5" customHeight="1">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ht="13.5" customHeight="1">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ht="13.5" customHeight="1">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ht="13.5" customHeight="1">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ht="13.5" customHeight="1">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ht="13.5" customHeight="1">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ht="13.5" customHeight="1">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ht="13.5" customHeight="1">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ht="13.5" customHeight="1">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ht="13.5" customHeight="1">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ht="13.5" customHeight="1">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ht="13.5" customHeight="1">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ht="13.5" customHeight="1">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ht="13.5" customHeight="1">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ht="13.5" customHeight="1">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ht="13.5" customHeight="1">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ht="13.5" customHeight="1">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ht="13.5" customHeight="1">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ht="13.5" customHeight="1">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ht="13.5" customHeight="1">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ht="13.5" customHeight="1">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ht="13.5" customHeight="1">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ht="13.5" customHeight="1">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ht="13.5" customHeight="1">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ht="13.5" customHeight="1">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ht="13.5" customHeight="1">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ht="13.5" customHeight="1">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ht="13.5" customHeight="1">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ht="13.5" customHeight="1">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ht="13.5" customHeight="1">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ht="13.5" customHeight="1">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ht="13.5" customHeight="1">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ht="13.5" customHeight="1">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ht="13.5" customHeight="1">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ht="13.5" customHeight="1">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ht="13.5" customHeight="1">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ht="13.5" customHeight="1">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ht="13.5" customHeight="1">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ht="13.5" customHeight="1">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ht="13.5" customHeight="1">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ht="13.5" customHeight="1">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ht="13.5" customHeight="1">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ht="13.5" customHeight="1">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ht="13.5" customHeight="1">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ht="13.5" customHeight="1">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ht="13.5" customHeight="1">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ht="13.5" customHeight="1">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ht="13.5" customHeight="1">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ht="13.5" customHeight="1">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ht="13.5" customHeight="1">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ht="13.5" customHeight="1">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ht="13.5" customHeight="1">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ht="13.5" customHeight="1">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ht="13.5" customHeight="1">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ht="13.5" customHeight="1">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ht="13.5" customHeight="1">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ht="13.5" customHeight="1">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ht="13.5" customHeight="1">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ht="13.5" customHeight="1">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ht="13.5" customHeight="1">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ht="13.5" customHeight="1">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ht="13.5" customHeight="1">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ht="13.5" customHeight="1">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ht="13.5" customHeight="1">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ht="13.5" customHeight="1">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ht="13.5" customHeight="1">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ht="13.5" customHeight="1">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ht="13.5" customHeight="1">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ht="13.5" customHeight="1">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ht="13.5" customHeight="1">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ht="13.5" customHeight="1">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ht="13.5" customHeight="1">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ht="13.5" customHeight="1">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ht="13.5" customHeight="1">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ht="13.5" customHeight="1">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ht="13.5" customHeight="1">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ht="13.5" customHeight="1">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ht="13.5" customHeight="1">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ht="13.5" customHeight="1">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ht="13.5" customHeight="1">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ht="13.5" customHeight="1">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ht="13.5" customHeight="1">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ht="13.5" customHeight="1">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ht="13.5" customHeight="1">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ht="13.5" customHeight="1">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ht="13.5" customHeight="1">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ht="13.5" customHeight="1">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ht="13.5" customHeight="1">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ht="13.5" customHeight="1">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ht="13.5" customHeight="1">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ht="13.5" customHeight="1">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ht="13.5" customHeight="1">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ht="13.5" customHeight="1">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ht="13.5" customHeight="1">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ht="13.5" customHeight="1">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ht="13.5" customHeight="1">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ht="13.5" customHeight="1">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ht="13.5" customHeight="1">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ht="13.5" customHeight="1">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ht="13.5" customHeight="1">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ht="13.5" customHeight="1">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ht="13.5" customHeight="1">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ht="13.5" customHeight="1">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ht="13.5" customHeight="1">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ht="13.5" customHeight="1">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ht="13.5" customHeight="1">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ht="13.5" customHeight="1">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ht="13.5" customHeight="1">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ht="13.5" customHeight="1">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ht="13.5" customHeight="1">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ht="13.5" customHeight="1">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ht="13.5" customHeight="1">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ht="13.5" customHeight="1">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ht="13.5" customHeight="1">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ht="13.5" customHeight="1">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ht="13.5" customHeight="1">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ht="13.5" customHeight="1">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ht="13.5" customHeight="1">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ht="13.5" customHeight="1">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ht="13.5" customHeight="1">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ht="13.5" customHeight="1">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ht="13.5" customHeight="1">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ht="13.5" customHeight="1">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ht="13.5" customHeight="1">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ht="13.5" customHeight="1">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ht="13.5" customHeight="1">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ht="13.5" customHeight="1">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ht="13.5" customHeight="1">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ht="13.5" customHeight="1">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ht="13.5" customHeight="1">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ht="13.5" customHeight="1">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ht="13.5" customHeight="1">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ht="13.5" customHeight="1">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ht="13.5" customHeight="1">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ht="13.5" customHeight="1">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ht="13.5" customHeight="1">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ht="13.5" customHeight="1">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ht="13.5" customHeight="1">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ht="13.5" customHeight="1">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ht="13.5" customHeight="1">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ht="13.5" customHeight="1">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ht="13.5" customHeight="1">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ht="13.5" customHeight="1">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ht="13.5" customHeight="1">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ht="13.5" customHeight="1">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ht="13.5" customHeight="1">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ht="13.5" customHeight="1">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ht="13.5" customHeight="1">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ht="13.5" customHeight="1">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ht="13.5" customHeight="1">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ht="13.5" customHeight="1">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ht="13.5" customHeight="1">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ht="13.5" customHeight="1">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ht="13.5" customHeight="1">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ht="13.5" customHeight="1">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ht="13.5" customHeight="1">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ht="13.5" customHeight="1">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ht="13.5" customHeight="1">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ht="13.5" customHeight="1">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ht="13.5" customHeight="1">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ht="13.5" customHeight="1">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ht="13.5" customHeight="1">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ht="13.5" customHeight="1">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ht="13.5" customHeight="1">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ht="13.5" customHeight="1">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ht="13.5" customHeight="1">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ht="13.5" customHeight="1">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ht="13.5" customHeight="1">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ht="13.5" customHeight="1">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ht="13.5" customHeight="1">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ht="13.5" customHeight="1">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ht="13.5" customHeight="1">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ht="13.5" customHeight="1">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ht="13.5" customHeight="1">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ht="13.5" customHeight="1">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ht="13.5" customHeight="1">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ht="13.5" customHeight="1">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ht="13.5" customHeight="1">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ht="13.5" customHeight="1">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ht="13.5" customHeight="1">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ht="13.5" customHeight="1">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ht="13.5" customHeight="1">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ht="13.5" customHeight="1">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ht="13.5" customHeight="1">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ht="13.5" customHeight="1">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ht="13.5" customHeight="1">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ht="13.5" customHeight="1">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ht="13.5" customHeight="1">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ht="13.5" customHeight="1">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ht="13.5" customHeight="1">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ht="13.5" customHeight="1">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ht="13.5" customHeight="1">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ht="13.5" customHeight="1">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ht="13.5" customHeight="1">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ht="13.5" customHeight="1">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ht="13.5" customHeight="1">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ht="13.5" customHeight="1">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ht="13.5" customHeight="1">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ht="13.5" customHeight="1">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ht="13.5" customHeight="1">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ht="13.5" customHeight="1">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ht="13.5" customHeight="1">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ht="13.5" customHeight="1">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ht="13.5" customHeight="1">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ht="13.5" customHeight="1">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ht="13.5" customHeight="1">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ht="13.5" customHeight="1">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ht="13.5" customHeight="1">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ht="13.5" customHeight="1">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ht="13.5" customHeight="1">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ht="13.5" customHeight="1">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ht="13.5" customHeight="1">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ht="13.5" customHeight="1">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ht="13.5" customHeight="1">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ht="13.5" customHeight="1">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ht="13.5" customHeight="1">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ht="13.5" customHeight="1">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ht="13.5" customHeight="1">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ht="13.5" customHeight="1">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ht="13.5" customHeight="1">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ht="13.5" customHeight="1">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ht="13.5" customHeight="1">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ht="13.5" customHeight="1">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ht="13.5" customHeight="1">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ht="13.5" customHeight="1">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ht="13.5" customHeight="1">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ht="13.5" customHeight="1">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ht="13.5" customHeight="1">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ht="13.5" customHeight="1">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ht="13.5" customHeight="1">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ht="13.5" customHeight="1">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ht="13.5" customHeight="1">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ht="13.5" customHeight="1">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ht="13.5" customHeight="1">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ht="13.5" customHeight="1">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ht="13.5" customHeight="1">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ht="13.5" customHeight="1">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ht="13.5" customHeight="1">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ht="13.5" customHeight="1">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ht="13.5" customHeight="1">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ht="13.5" customHeight="1">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ht="13.5" customHeight="1">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ht="13.5" customHeight="1">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ht="13.5" customHeight="1">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ht="13.5" customHeight="1">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ht="13.5" customHeight="1">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ht="13.5" customHeight="1">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ht="13.5" customHeight="1">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ht="13.5" customHeight="1">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ht="13.5" customHeight="1">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ht="13.5" customHeight="1">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ht="13.5" customHeight="1">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ht="13.5" customHeight="1">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ht="13.5" customHeight="1">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ht="13.5" customHeight="1">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ht="13.5" customHeight="1">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ht="13.5" customHeight="1">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ht="13.5" customHeight="1">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ht="13.5" customHeight="1">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ht="13.5" customHeight="1">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ht="13.5" customHeight="1">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ht="13.5" customHeight="1">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ht="13.5" customHeight="1">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ht="13.5" customHeight="1">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ht="13.5" customHeight="1">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ht="13.5" customHeight="1">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ht="13.5" customHeight="1">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ht="13.5" customHeight="1">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ht="13.5" customHeight="1">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ht="13.5" customHeight="1">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ht="13.5" customHeight="1">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ht="13.5" customHeight="1">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ht="13.5" customHeight="1">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ht="13.5" customHeight="1">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ht="13.5" customHeight="1">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ht="13.5" customHeight="1">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ht="13.5" customHeight="1">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ht="13.5" customHeight="1">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ht="13.5" customHeight="1">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ht="13.5" customHeight="1">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ht="13.5" customHeight="1">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ht="13.5" customHeight="1">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ht="13.5" customHeight="1">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ht="13.5" customHeight="1">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ht="13.5" customHeight="1">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ht="13.5" customHeight="1">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ht="13.5" customHeight="1">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ht="13.5" customHeight="1">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ht="13.5" customHeight="1">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ht="13.5" customHeight="1">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ht="13.5" customHeight="1">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ht="13.5" customHeight="1">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ht="13.5" customHeight="1">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ht="13.5" customHeight="1">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ht="13.5" customHeight="1">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ht="13.5" customHeight="1">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ht="13.5" customHeight="1">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ht="13.5" customHeight="1">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ht="13.5" customHeight="1">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ht="13.5" customHeight="1">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ht="13.5" customHeight="1">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ht="13.5" customHeight="1">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ht="13.5" customHeight="1">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ht="13.5" customHeight="1">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ht="13.5" customHeight="1">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ht="13.5" customHeight="1">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ht="13.5" customHeight="1">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ht="13.5" customHeight="1">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ht="13.5" customHeight="1">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ht="13.5" customHeight="1">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ht="13.5" customHeight="1">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ht="13.5" customHeight="1">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ht="13.5" customHeight="1">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ht="13.5" customHeight="1">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ht="13.5" customHeight="1">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ht="13.5" customHeight="1">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ht="13.5" customHeight="1">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ht="13.5" customHeight="1">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ht="13.5" customHeight="1">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ht="13.5" customHeight="1">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ht="13.5" customHeight="1">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ht="13.5" customHeight="1">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ht="13.5" customHeight="1">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ht="13.5" customHeight="1">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ht="13.5" customHeight="1">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ht="13.5" customHeight="1">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ht="13.5" customHeight="1">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ht="13.5" customHeight="1">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ht="13.5" customHeight="1">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ht="13.5" customHeight="1">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ht="13.5" customHeight="1">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ht="13.5" customHeight="1">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ht="13.5" customHeight="1">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ht="13.5" customHeight="1">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ht="13.5" customHeight="1">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ht="13.5" customHeight="1">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ht="13.5" customHeight="1">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ht="13.5" customHeight="1">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ht="13.5" customHeight="1">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ht="13.5" customHeight="1">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ht="13.5" customHeight="1">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ht="13.5" customHeight="1">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ht="13.5" customHeight="1">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ht="13.5" customHeight="1">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row r="994" ht="13.5" customHeight="1">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row>
    <row r="995" ht="13.5" customHeight="1">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row>
    <row r="996" ht="13.5" customHeight="1">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row>
    <row r="997" ht="13.5" customHeight="1">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row>
    <row r="998" ht="13.5" customHeight="1">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row>
    <row r="999" ht="13.5" customHeight="1">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row>
    <row r="1000" ht="13.5" customHeight="1">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row>
    <row r="1001" ht="13.5" customHeight="1">
      <c r="A1001" s="187"/>
      <c r="B1001" s="187"/>
      <c r="C1001" s="187"/>
      <c r="D1001" s="187"/>
      <c r="E1001" s="187"/>
      <c r="F1001" s="187"/>
      <c r="G1001" s="187"/>
      <c r="H1001" s="187"/>
      <c r="I1001" s="187"/>
      <c r="J1001" s="187"/>
      <c r="K1001" s="187"/>
      <c r="L1001" s="187"/>
      <c r="M1001" s="187"/>
      <c r="N1001" s="187"/>
      <c r="O1001" s="187"/>
      <c r="P1001" s="187"/>
      <c r="Q1001" s="187"/>
      <c r="R1001" s="187"/>
      <c r="S1001" s="187"/>
      <c r="T1001" s="187"/>
      <c r="U1001" s="187"/>
      <c r="V1001" s="187"/>
      <c r="W1001" s="187"/>
      <c r="X1001" s="187"/>
      <c r="Y1001" s="187"/>
      <c r="Z1001" s="187"/>
    </row>
    <row r="1002" ht="13.5" customHeight="1">
      <c r="A1002" s="187"/>
      <c r="B1002" s="187"/>
      <c r="C1002" s="187"/>
      <c r="D1002" s="187"/>
      <c r="E1002" s="187"/>
      <c r="F1002" s="187"/>
      <c r="G1002" s="187"/>
      <c r="H1002" s="187"/>
      <c r="I1002" s="187"/>
      <c r="J1002" s="187"/>
      <c r="K1002" s="187"/>
      <c r="L1002" s="187"/>
      <c r="M1002" s="187"/>
      <c r="N1002" s="187"/>
      <c r="O1002" s="187"/>
      <c r="P1002" s="187"/>
      <c r="Q1002" s="187"/>
      <c r="R1002" s="187"/>
      <c r="S1002" s="187"/>
      <c r="T1002" s="187"/>
      <c r="U1002" s="187"/>
      <c r="V1002" s="187"/>
      <c r="W1002" s="187"/>
      <c r="X1002" s="187"/>
      <c r="Y1002" s="187"/>
      <c r="Z1002" s="187"/>
    </row>
    <row r="1003" ht="13.5" customHeight="1">
      <c r="A1003" s="187"/>
      <c r="B1003" s="187"/>
      <c r="C1003" s="187"/>
      <c r="D1003" s="187"/>
      <c r="E1003" s="187"/>
      <c r="F1003" s="187"/>
      <c r="G1003" s="187"/>
      <c r="H1003" s="187"/>
      <c r="I1003" s="187"/>
      <c r="J1003" s="187"/>
      <c r="K1003" s="187"/>
      <c r="L1003" s="187"/>
      <c r="M1003" s="187"/>
      <c r="N1003" s="187"/>
      <c r="O1003" s="187"/>
      <c r="P1003" s="187"/>
      <c r="Q1003" s="187"/>
      <c r="R1003" s="187"/>
      <c r="S1003" s="187"/>
      <c r="T1003" s="187"/>
      <c r="U1003" s="187"/>
      <c r="V1003" s="187"/>
      <c r="W1003" s="187"/>
      <c r="X1003" s="187"/>
      <c r="Y1003" s="187"/>
      <c r="Z1003" s="187"/>
    </row>
    <row r="1004" ht="13.5" customHeight="1">
      <c r="A1004" s="187"/>
      <c r="B1004" s="187"/>
      <c r="C1004" s="187"/>
      <c r="D1004" s="187"/>
      <c r="E1004" s="187"/>
      <c r="F1004" s="187"/>
      <c r="G1004" s="187"/>
      <c r="H1004" s="187"/>
      <c r="I1004" s="187"/>
      <c r="J1004" s="187"/>
      <c r="K1004" s="187"/>
      <c r="L1004" s="187"/>
      <c r="M1004" s="187"/>
      <c r="N1004" s="187"/>
      <c r="O1004" s="187"/>
      <c r="P1004" s="187"/>
      <c r="Q1004" s="187"/>
      <c r="R1004" s="187"/>
      <c r="S1004" s="187"/>
      <c r="T1004" s="187"/>
      <c r="U1004" s="187"/>
      <c r="V1004" s="187"/>
      <c r="W1004" s="187"/>
      <c r="X1004" s="187"/>
      <c r="Y1004" s="187"/>
      <c r="Z1004" s="187"/>
    </row>
    <row r="1005" ht="13.5" customHeight="1">
      <c r="A1005" s="187"/>
      <c r="B1005" s="187"/>
      <c r="C1005" s="187"/>
      <c r="D1005" s="187"/>
      <c r="E1005" s="187"/>
      <c r="F1005" s="187"/>
      <c r="G1005" s="187"/>
      <c r="H1005" s="187"/>
      <c r="I1005" s="187"/>
      <c r="J1005" s="187"/>
      <c r="K1005" s="187"/>
      <c r="L1005" s="187"/>
      <c r="M1005" s="187"/>
      <c r="N1005" s="187"/>
      <c r="O1005" s="187"/>
      <c r="P1005" s="187"/>
      <c r="Q1005" s="187"/>
      <c r="R1005" s="187"/>
      <c r="S1005" s="187"/>
      <c r="T1005" s="187"/>
      <c r="U1005" s="187"/>
      <c r="V1005" s="187"/>
      <c r="W1005" s="187"/>
      <c r="X1005" s="187"/>
      <c r="Y1005" s="187"/>
      <c r="Z1005" s="187"/>
    </row>
    <row r="1006" ht="13.5" customHeight="1">
      <c r="A1006" s="187"/>
      <c r="B1006" s="187"/>
      <c r="C1006" s="187"/>
      <c r="D1006" s="187"/>
      <c r="E1006" s="187"/>
      <c r="F1006" s="187"/>
      <c r="G1006" s="187"/>
      <c r="H1006" s="187"/>
      <c r="I1006" s="187"/>
      <c r="J1006" s="187"/>
      <c r="K1006" s="187"/>
      <c r="L1006" s="187"/>
      <c r="M1006" s="187"/>
      <c r="N1006" s="187"/>
      <c r="O1006" s="187"/>
      <c r="P1006" s="187"/>
      <c r="Q1006" s="187"/>
      <c r="R1006" s="187"/>
      <c r="S1006" s="187"/>
      <c r="T1006" s="187"/>
      <c r="U1006" s="187"/>
      <c r="V1006" s="187"/>
      <c r="W1006" s="187"/>
      <c r="X1006" s="187"/>
      <c r="Y1006" s="187"/>
      <c r="Z1006" s="187"/>
    </row>
  </sheetData>
  <mergeCells count="4">
    <mergeCell ref="A9:A10"/>
    <mergeCell ref="B9:Q9"/>
    <mergeCell ref="A11:Q11"/>
    <mergeCell ref="A115:Q115"/>
  </mergeCells>
  <hyperlinks>
    <hyperlink r:id="rId1" ref="Q8"/>
  </hyperlinks>
  <printOptions/>
  <pageMargins bottom="0.7874015748031497" footer="0.0" header="0.0" left="0.7874015748031497" right="0.7874015748031497" top="0.7874015748031497"/>
  <pageSetup paperSize="9" orientation="landscape"/>
  <rowBreaks count="5" manualBreakCount="5">
    <brk id="193" man="1"/>
    <brk id="83" man="1"/>
    <brk id="119" man="1"/>
    <brk id="156" man="1"/>
    <brk id="46" man="1"/>
  </rowBrea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5.75"/>
    <col customWidth="1" min="3" max="6" width="13.0"/>
  </cols>
  <sheetData>
    <row r="1" ht="18.75" customHeight="1">
      <c r="A1" s="230" t="s">
        <v>179</v>
      </c>
      <c r="B1" s="230" t="s">
        <v>180</v>
      </c>
      <c r="C1" s="231"/>
      <c r="D1" s="89"/>
      <c r="E1" s="90"/>
      <c r="F1" s="232"/>
    </row>
    <row r="2" ht="18.75" customHeight="1">
      <c r="A2" s="24" t="s">
        <v>181</v>
      </c>
      <c r="B2" s="24">
        <v>2005.0</v>
      </c>
      <c r="C2" s="233">
        <v>248102.301</v>
      </c>
      <c r="D2" s="24" t="s">
        <v>31</v>
      </c>
      <c r="E2" s="234"/>
      <c r="F2" s="235" t="s">
        <v>182</v>
      </c>
    </row>
    <row r="3" ht="18.75" customHeight="1">
      <c r="A3" s="24" t="s">
        <v>183</v>
      </c>
      <c r="B3" s="24">
        <v>2006.0</v>
      </c>
      <c r="C3" s="233">
        <v>253187.379</v>
      </c>
      <c r="D3" s="24" t="s">
        <v>31</v>
      </c>
      <c r="E3" s="234"/>
      <c r="F3" s="235" t="s">
        <v>182</v>
      </c>
    </row>
    <row r="4" ht="18.75" customHeight="1">
      <c r="A4" s="24" t="s">
        <v>184</v>
      </c>
      <c r="B4" s="24">
        <v>2007.0</v>
      </c>
      <c r="C4" s="233">
        <v>260500.057</v>
      </c>
      <c r="D4" s="24" t="s">
        <v>31</v>
      </c>
      <c r="E4" s="234"/>
      <c r="F4" s="235" t="s">
        <v>182</v>
      </c>
    </row>
    <row r="5" ht="18.75" customHeight="1">
      <c r="A5" s="24" t="s">
        <v>185</v>
      </c>
      <c r="B5" s="24">
        <v>2008.0</v>
      </c>
      <c r="C5" s="233">
        <v>276361.211</v>
      </c>
      <c r="D5" s="24" t="s">
        <v>31</v>
      </c>
      <c r="E5" s="234"/>
      <c r="F5" s="235" t="s">
        <v>182</v>
      </c>
    </row>
    <row r="6" ht="18.75" customHeight="1">
      <c r="A6" s="24" t="s">
        <v>186</v>
      </c>
      <c r="B6" s="24">
        <v>2009.0</v>
      </c>
      <c r="C6" s="233">
        <v>305390.784</v>
      </c>
      <c r="D6" s="24" t="s">
        <v>31</v>
      </c>
      <c r="E6" s="234"/>
      <c r="F6" s="235" t="s">
        <v>182</v>
      </c>
    </row>
    <row r="7" ht="18.75" customHeight="1">
      <c r="A7" s="24" t="s">
        <v>187</v>
      </c>
      <c r="B7" s="24">
        <v>2010.0</v>
      </c>
      <c r="C7" s="233">
        <v>321402.105</v>
      </c>
      <c r="D7" s="24" t="s">
        <v>31</v>
      </c>
      <c r="E7" s="234"/>
      <c r="F7" s="235" t="s">
        <v>182</v>
      </c>
    </row>
    <row r="8" ht="18.75" customHeight="1">
      <c r="A8" s="24" t="s">
        <v>188</v>
      </c>
      <c r="B8" s="24">
        <v>2011.0</v>
      </c>
      <c r="C8" s="233">
        <v>319430.374</v>
      </c>
      <c r="D8" s="24" t="s">
        <v>31</v>
      </c>
      <c r="E8" s="234"/>
      <c r="F8" s="235" t="s">
        <v>182</v>
      </c>
    </row>
    <row r="9" ht="18.75" customHeight="1">
      <c r="A9" s="24" t="s">
        <v>189</v>
      </c>
      <c r="B9" s="24">
        <v>2012.0</v>
      </c>
      <c r="C9" s="233">
        <v>317820.614</v>
      </c>
      <c r="D9" s="24" t="s">
        <v>31</v>
      </c>
      <c r="E9" s="234"/>
      <c r="F9" s="235" t="s">
        <v>182</v>
      </c>
    </row>
    <row r="10" ht="18.75" customHeight="1">
      <c r="A10" s="24" t="s">
        <v>190</v>
      </c>
      <c r="B10" s="24">
        <v>2013.0</v>
      </c>
      <c r="C10" s="233">
        <v>315921.769</v>
      </c>
      <c r="D10" s="24" t="s">
        <v>31</v>
      </c>
      <c r="E10" s="234"/>
      <c r="F10" s="235" t="s">
        <v>182</v>
      </c>
    </row>
    <row r="11" ht="18.75" customHeight="1">
      <c r="A11" s="24" t="s">
        <v>191</v>
      </c>
      <c r="B11" s="24">
        <v>2014.0</v>
      </c>
      <c r="C11" s="233">
        <v>332242.085</v>
      </c>
      <c r="D11" s="24" t="s">
        <v>31</v>
      </c>
      <c r="E11" s="234"/>
      <c r="F11" s="235" t="s">
        <v>182</v>
      </c>
    </row>
    <row r="12" ht="18.75" customHeight="1">
      <c r="A12" s="24" t="s">
        <v>192</v>
      </c>
      <c r="B12" s="24">
        <v>2015.0</v>
      </c>
      <c r="C12" s="233">
        <v>340843.154</v>
      </c>
      <c r="D12" s="24" t="s">
        <v>31</v>
      </c>
      <c r="E12" s="234"/>
      <c r="F12" s="235" t="s">
        <v>182</v>
      </c>
    </row>
    <row r="13" ht="18.75" customHeight="1">
      <c r="A13" s="24" t="s">
        <v>193</v>
      </c>
      <c r="B13" s="24">
        <v>2016.0</v>
      </c>
      <c r="C13" s="233">
        <v>355053.175</v>
      </c>
      <c r="D13" s="24" t="s">
        <v>31</v>
      </c>
      <c r="E13" s="234"/>
      <c r="F13" s="235" t="s">
        <v>182</v>
      </c>
    </row>
    <row r="14" ht="18.75" customHeight="1">
      <c r="A14" s="24" t="s">
        <v>194</v>
      </c>
      <c r="B14" s="24">
        <v>2017.0</v>
      </c>
      <c r="C14" s="233">
        <v>365722.5</v>
      </c>
      <c r="D14" s="24" t="s">
        <v>31</v>
      </c>
      <c r="E14" s="234"/>
      <c r="F14" s="235" t="s">
        <v>182</v>
      </c>
    </row>
    <row r="15" ht="18.75" customHeight="1">
      <c r="A15" s="24" t="s">
        <v>195</v>
      </c>
      <c r="B15" s="24">
        <v>2018.0</v>
      </c>
      <c r="C15" s="233">
        <v>380129.02</v>
      </c>
      <c r="D15" s="24" t="s">
        <v>31</v>
      </c>
      <c r="E15" s="234"/>
      <c r="F15" s="235" t="s">
        <v>182</v>
      </c>
    </row>
    <row r="16" ht="18.75" customHeight="1">
      <c r="A16" s="24" t="s">
        <v>39</v>
      </c>
      <c r="B16" s="24">
        <v>2019.0</v>
      </c>
      <c r="C16" s="233">
        <v>400336.837</v>
      </c>
      <c r="D16" s="24" t="s">
        <v>31</v>
      </c>
      <c r="E16" s="234"/>
      <c r="F16" s="235" t="s">
        <v>182</v>
      </c>
    </row>
    <row r="17" ht="18.75" customHeight="1">
      <c r="A17" s="236" t="s">
        <v>196</v>
      </c>
      <c r="B17" s="236">
        <v>2020.0</v>
      </c>
      <c r="C17" s="237">
        <v>461530.0</v>
      </c>
      <c r="D17" s="236" t="s">
        <v>31</v>
      </c>
      <c r="E17" s="238"/>
      <c r="F17" s="239" t="s">
        <v>182</v>
      </c>
    </row>
    <row r="18" ht="18.75" customHeight="1">
      <c r="A18" s="236" t="s">
        <v>197</v>
      </c>
      <c r="B18" s="236">
        <v>2021.0</v>
      </c>
      <c r="C18" s="237">
        <v>492249.0</v>
      </c>
      <c r="D18" s="236" t="s">
        <v>31</v>
      </c>
      <c r="E18" s="238"/>
      <c r="F18" s="239" t="s">
        <v>182</v>
      </c>
    </row>
    <row r="19" ht="18.75" customHeight="1">
      <c r="A19" s="240" t="s">
        <v>198</v>
      </c>
      <c r="B19" s="240">
        <v>2022.0</v>
      </c>
      <c r="C19" s="241">
        <v>464264.0</v>
      </c>
      <c r="D19" s="240" t="s">
        <v>31</v>
      </c>
      <c r="E19" s="111" t="s">
        <v>199</v>
      </c>
      <c r="F19" s="242" t="s">
        <v>182</v>
      </c>
    </row>
  </sheetData>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19"/>
  </hyperlinks>
  <drawing r:id="rId19"/>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43" t="s">
        <v>200</v>
      </c>
      <c r="B1" s="244" t="s">
        <v>201</v>
      </c>
      <c r="C1" s="244" t="s">
        <v>202</v>
      </c>
      <c r="D1" s="244" t="s">
        <v>203</v>
      </c>
      <c r="E1" s="244" t="s">
        <v>204</v>
      </c>
      <c r="F1" s="244" t="s">
        <v>205</v>
      </c>
      <c r="G1" s="244" t="s">
        <v>206</v>
      </c>
      <c r="H1" s="245" t="s">
        <v>207</v>
      </c>
      <c r="I1" s="245" t="s">
        <v>208</v>
      </c>
      <c r="J1" s="246"/>
      <c r="K1" s="246"/>
      <c r="L1" s="246"/>
      <c r="M1" s="246"/>
      <c r="N1" s="246"/>
      <c r="O1" s="246"/>
      <c r="P1" s="184"/>
      <c r="Q1" s="184"/>
      <c r="R1" s="184"/>
      <c r="S1" s="184"/>
      <c r="T1" s="184"/>
      <c r="U1" s="184"/>
      <c r="V1" s="184"/>
      <c r="W1" s="184"/>
      <c r="X1" s="184"/>
      <c r="Y1" s="184"/>
      <c r="Z1" s="184"/>
      <c r="AA1" s="184"/>
      <c r="AB1" s="184"/>
    </row>
    <row r="2">
      <c r="A2" s="247" t="s">
        <v>209</v>
      </c>
      <c r="B2" s="248">
        <v>0.04</v>
      </c>
      <c r="C2" s="152"/>
      <c r="D2" s="249" t="s">
        <v>210</v>
      </c>
      <c r="E2" s="250" t="s">
        <v>211</v>
      </c>
      <c r="F2" s="184"/>
      <c r="G2" s="184"/>
      <c r="H2" s="251" t="s">
        <v>212</v>
      </c>
      <c r="I2" s="184"/>
      <c r="J2" s="184"/>
      <c r="K2" s="184"/>
      <c r="L2" s="184"/>
      <c r="M2" s="184"/>
      <c r="N2" s="184"/>
      <c r="O2" s="184"/>
      <c r="P2" s="184"/>
      <c r="Q2" s="184"/>
      <c r="R2" s="184"/>
      <c r="S2" s="184"/>
      <c r="T2" s="184"/>
      <c r="U2" s="184"/>
      <c r="V2" s="184"/>
      <c r="W2" s="184"/>
      <c r="X2" s="184"/>
      <c r="Y2" s="184"/>
      <c r="Z2" s="184"/>
      <c r="AA2" s="184"/>
      <c r="AB2" s="184"/>
    </row>
    <row r="3">
      <c r="A3" s="247" t="s">
        <v>213</v>
      </c>
      <c r="B3" s="248">
        <v>0.02</v>
      </c>
      <c r="C3" s="184"/>
      <c r="D3" s="249" t="s">
        <v>214</v>
      </c>
      <c r="E3" s="250" t="s">
        <v>215</v>
      </c>
      <c r="F3" s="184"/>
      <c r="G3" s="184"/>
      <c r="H3" s="251" t="s">
        <v>216</v>
      </c>
      <c r="I3" s="184"/>
      <c r="J3" s="184"/>
      <c r="K3" s="184"/>
      <c r="L3" s="184"/>
      <c r="M3" s="184"/>
      <c r="N3" s="184"/>
      <c r="O3" s="184"/>
      <c r="P3" s="184"/>
      <c r="Q3" s="184"/>
      <c r="R3" s="184"/>
      <c r="S3" s="184"/>
      <c r="T3" s="184"/>
      <c r="U3" s="184"/>
      <c r="V3" s="184"/>
      <c r="W3" s="184"/>
      <c r="X3" s="184"/>
      <c r="Y3" s="184"/>
      <c r="Z3" s="184"/>
      <c r="AA3" s="184"/>
      <c r="AB3" s="184"/>
    </row>
    <row r="4">
      <c r="A4" s="247" t="s">
        <v>217</v>
      </c>
      <c r="B4" s="248">
        <v>0.06</v>
      </c>
      <c r="C4" s="184"/>
      <c r="D4" s="249" t="s">
        <v>218</v>
      </c>
      <c r="E4" s="250" t="s">
        <v>219</v>
      </c>
      <c r="F4" s="184"/>
      <c r="G4" s="184"/>
      <c r="H4" s="251" t="s">
        <v>220</v>
      </c>
      <c r="I4" s="184"/>
      <c r="J4" s="184"/>
      <c r="K4" s="184"/>
      <c r="L4" s="184"/>
      <c r="M4" s="184"/>
      <c r="N4" s="184"/>
      <c r="O4" s="184"/>
      <c r="P4" s="184"/>
      <c r="Q4" s="184"/>
      <c r="R4" s="184"/>
      <c r="S4" s="184"/>
      <c r="T4" s="184"/>
      <c r="U4" s="184"/>
      <c r="V4" s="184"/>
      <c r="W4" s="184"/>
      <c r="X4" s="184"/>
      <c r="Y4" s="184"/>
      <c r="Z4" s="184"/>
      <c r="AA4" s="184"/>
      <c r="AB4" s="184"/>
    </row>
    <row r="5">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row>
    <row r="6">
      <c r="A6" s="246"/>
      <c r="B6" s="246"/>
      <c r="C6" s="246"/>
      <c r="D6" s="246"/>
      <c r="E6" s="246"/>
      <c r="F6" s="246"/>
      <c r="G6" s="246"/>
      <c r="H6" s="246"/>
      <c r="I6" s="246"/>
      <c r="J6" s="246"/>
      <c r="K6" s="246"/>
      <c r="L6" s="246"/>
      <c r="M6" s="246"/>
      <c r="N6" s="246"/>
      <c r="O6" s="246"/>
      <c r="P6" s="184"/>
      <c r="Q6" s="184"/>
      <c r="R6" s="184"/>
      <c r="S6" s="184"/>
      <c r="T6" s="184"/>
      <c r="U6" s="184"/>
      <c r="V6" s="184"/>
      <c r="W6" s="184"/>
      <c r="X6" s="184"/>
      <c r="Y6" s="184"/>
      <c r="Z6" s="184"/>
      <c r="AA6" s="184"/>
      <c r="AB6" s="184"/>
    </row>
    <row r="7">
      <c r="A7" s="247" t="s">
        <v>221</v>
      </c>
      <c r="B7" s="252">
        <v>204.5</v>
      </c>
      <c r="C7" s="249" t="s">
        <v>222</v>
      </c>
      <c r="D7" s="249" t="s">
        <v>223</v>
      </c>
      <c r="E7" s="250" t="s">
        <v>224</v>
      </c>
      <c r="F7" s="253">
        <v>194.1</v>
      </c>
      <c r="G7" s="184" t="s">
        <v>225</v>
      </c>
      <c r="H7" s="180" t="s">
        <v>226</v>
      </c>
      <c r="I7" s="184"/>
      <c r="J7" s="184"/>
      <c r="K7" s="184"/>
      <c r="L7" s="184"/>
      <c r="M7" s="184"/>
      <c r="N7" s="184"/>
      <c r="O7" s="184"/>
      <c r="P7" s="184"/>
      <c r="Q7" s="184"/>
      <c r="R7" s="184"/>
      <c r="S7" s="184"/>
      <c r="T7" s="184"/>
      <c r="U7" s="184"/>
      <c r="V7" s="184"/>
      <c r="W7" s="184"/>
      <c r="X7" s="184"/>
      <c r="Y7" s="184"/>
      <c r="Z7" s="184"/>
      <c r="AA7" s="184"/>
      <c r="AB7" s="184"/>
    </row>
    <row r="8">
      <c r="A8" s="254" t="s">
        <v>227</v>
      </c>
      <c r="B8" s="255">
        <v>40.4</v>
      </c>
      <c r="C8" s="249" t="s">
        <v>228</v>
      </c>
      <c r="D8" s="249" t="s">
        <v>229</v>
      </c>
      <c r="E8" s="250" t="s">
        <v>230</v>
      </c>
      <c r="F8" s="184"/>
      <c r="G8" s="184"/>
      <c r="H8" s="251" t="s">
        <v>231</v>
      </c>
      <c r="I8" s="184"/>
      <c r="J8" s="184"/>
      <c r="K8" s="184"/>
      <c r="L8" s="184"/>
      <c r="M8" s="184"/>
      <c r="N8" s="184"/>
      <c r="O8" s="184"/>
      <c r="P8" s="184"/>
      <c r="Q8" s="184"/>
      <c r="R8" s="184"/>
      <c r="S8" s="184"/>
      <c r="T8" s="184"/>
      <c r="U8" s="184"/>
      <c r="V8" s="184"/>
      <c r="W8" s="184"/>
      <c r="X8" s="184"/>
      <c r="Y8" s="184"/>
      <c r="Z8" s="184"/>
      <c r="AA8" s="184"/>
      <c r="AB8" s="184"/>
    </row>
    <row r="9">
      <c r="A9" s="254" t="s">
        <v>232</v>
      </c>
      <c r="B9" s="256">
        <v>32240.868</v>
      </c>
      <c r="C9" s="249" t="s">
        <v>222</v>
      </c>
      <c r="D9" s="184"/>
      <c r="E9" s="250" t="s">
        <v>230</v>
      </c>
      <c r="F9" s="253">
        <v>31516.0</v>
      </c>
      <c r="G9" s="249" t="s">
        <v>225</v>
      </c>
      <c r="H9" s="180" t="s">
        <v>233</v>
      </c>
      <c r="I9" s="257" t="s">
        <v>234</v>
      </c>
      <c r="J9" s="184"/>
      <c r="K9" s="184"/>
      <c r="L9" s="152"/>
      <c r="M9" s="184"/>
      <c r="N9" s="184"/>
      <c r="O9" s="184"/>
      <c r="P9" s="184"/>
      <c r="Q9" s="184"/>
      <c r="R9" s="184"/>
      <c r="S9" s="184"/>
      <c r="T9" s="184"/>
      <c r="U9" s="184"/>
      <c r="V9" s="184"/>
      <c r="W9" s="184"/>
      <c r="X9" s="184"/>
      <c r="Y9" s="184"/>
      <c r="Z9" s="184"/>
      <c r="AA9" s="184"/>
      <c r="AB9" s="184"/>
    </row>
    <row r="10">
      <c r="A10" s="254" t="s">
        <v>235</v>
      </c>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row>
    <row r="11">
      <c r="A11" s="254" t="s">
        <v>236</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row>
    <row r="12">
      <c r="A12" s="258"/>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row>
    <row r="13">
      <c r="A13" s="249" t="s">
        <v>237</v>
      </c>
      <c r="B13" s="252">
        <v>204.52</v>
      </c>
      <c r="C13" s="249" t="s">
        <v>222</v>
      </c>
      <c r="D13" s="249" t="s">
        <v>238</v>
      </c>
      <c r="E13" s="250" t="s">
        <v>224</v>
      </c>
      <c r="F13" s="184"/>
      <c r="G13" s="184"/>
      <c r="H13" s="184"/>
      <c r="I13" s="184"/>
      <c r="J13" s="184"/>
      <c r="K13" s="184"/>
      <c r="L13" s="184"/>
      <c r="M13" s="184"/>
      <c r="N13" s="184"/>
      <c r="O13" s="184"/>
      <c r="P13" s="184"/>
      <c r="Q13" s="184"/>
      <c r="R13" s="184"/>
      <c r="S13" s="184"/>
      <c r="T13" s="184"/>
      <c r="U13" s="184"/>
      <c r="V13" s="184"/>
      <c r="W13" s="184"/>
      <c r="X13" s="184"/>
      <c r="Y13" s="184"/>
      <c r="Z13" s="184"/>
      <c r="AA13" s="184"/>
      <c r="AB13" s="184"/>
    </row>
    <row r="14">
      <c r="A14" s="184" t="s">
        <v>239</v>
      </c>
      <c r="B14" s="252" t="str">
        <f>R[-1]C[0]*0,4</f>
        <v>#ERROR!</v>
      </c>
      <c r="C14" s="249" t="s">
        <v>222</v>
      </c>
      <c r="D14" s="249" t="s">
        <v>240</v>
      </c>
      <c r="E14" s="250" t="s">
        <v>224</v>
      </c>
      <c r="F14" s="184"/>
      <c r="G14" s="184"/>
      <c r="H14" s="184"/>
      <c r="I14" s="184"/>
      <c r="J14" s="184"/>
      <c r="K14" s="184"/>
      <c r="L14" s="184"/>
      <c r="M14" s="184"/>
      <c r="N14" s="184"/>
      <c r="O14" s="184"/>
      <c r="P14" s="184"/>
      <c r="Q14" s="184"/>
      <c r="R14" s="184"/>
      <c r="S14" s="184"/>
      <c r="T14" s="184"/>
      <c r="U14" s="184"/>
      <c r="V14" s="184"/>
      <c r="W14" s="184"/>
      <c r="X14" s="184"/>
      <c r="Y14" s="184"/>
      <c r="Z14" s="184"/>
      <c r="AA14" s="184"/>
      <c r="AB14" s="184"/>
    </row>
    <row r="15">
      <c r="A15" s="184" t="s">
        <v>241</v>
      </c>
      <c r="B15" s="252" t="str">
        <f>R[-2]C[0]*0,25</f>
        <v>#ERROR!</v>
      </c>
      <c r="C15" s="249" t="s">
        <v>222</v>
      </c>
      <c r="D15" s="249" t="s">
        <v>242</v>
      </c>
      <c r="E15" s="250" t="s">
        <v>224</v>
      </c>
      <c r="F15" s="184"/>
      <c r="G15" s="184"/>
      <c r="H15" s="184"/>
      <c r="I15" s="184"/>
      <c r="J15" s="184"/>
      <c r="K15" s="184"/>
      <c r="L15" s="184"/>
      <c r="M15" s="184"/>
      <c r="N15" s="184"/>
      <c r="O15" s="184"/>
      <c r="P15" s="184"/>
      <c r="Q15" s="184"/>
      <c r="R15" s="184"/>
      <c r="S15" s="184"/>
      <c r="T15" s="184"/>
      <c r="U15" s="184"/>
      <c r="V15" s="184"/>
      <c r="W15" s="184"/>
      <c r="X15" s="184"/>
      <c r="Y15" s="184"/>
      <c r="Z15" s="184"/>
      <c r="AA15" s="184"/>
      <c r="AB15" s="184"/>
    </row>
    <row r="16">
      <c r="A16" s="246"/>
      <c r="B16" s="259"/>
      <c r="C16" s="246"/>
      <c r="D16" s="246"/>
      <c r="E16" s="246"/>
      <c r="F16" s="246"/>
      <c r="G16" s="246"/>
      <c r="H16" s="246"/>
      <c r="I16" s="246"/>
      <c r="J16" s="246"/>
      <c r="K16" s="246"/>
      <c r="L16" s="246"/>
      <c r="M16" s="246"/>
      <c r="N16" s="246"/>
      <c r="O16" s="246"/>
      <c r="P16" s="246"/>
      <c r="Q16" s="184"/>
      <c r="R16" s="184"/>
      <c r="S16" s="184"/>
      <c r="T16" s="184"/>
      <c r="U16" s="184"/>
      <c r="V16" s="184"/>
      <c r="W16" s="184"/>
      <c r="X16" s="184"/>
      <c r="Y16" s="184"/>
      <c r="Z16" s="184"/>
      <c r="AA16" s="184"/>
      <c r="AB16" s="184"/>
    </row>
    <row r="17">
      <c r="A17" s="247" t="s">
        <v>243</v>
      </c>
      <c r="B17" s="260">
        <v>91.954</v>
      </c>
      <c r="C17" s="249" t="s">
        <v>244</v>
      </c>
      <c r="D17" s="249" t="s">
        <v>245</v>
      </c>
      <c r="E17" s="250" t="s">
        <v>246</v>
      </c>
      <c r="F17" s="253">
        <v>3032000.0</v>
      </c>
      <c r="G17" s="184" t="s">
        <v>247</v>
      </c>
      <c r="H17" s="251" t="s">
        <v>248</v>
      </c>
      <c r="I17" s="184"/>
      <c r="J17" s="152"/>
      <c r="K17" s="184"/>
      <c r="L17" s="184"/>
      <c r="M17" s="184"/>
      <c r="N17" s="184"/>
      <c r="O17" s="184"/>
      <c r="P17" s="184"/>
      <c r="Q17" s="184"/>
      <c r="R17" s="184"/>
      <c r="S17" s="184"/>
      <c r="T17" s="184"/>
      <c r="U17" s="184"/>
      <c r="V17" s="184"/>
      <c r="W17" s="184"/>
      <c r="X17" s="184"/>
      <c r="Y17" s="184"/>
      <c r="Z17" s="184"/>
      <c r="AA17" s="184"/>
      <c r="AB17" s="184"/>
    </row>
    <row r="18">
      <c r="A18" s="247" t="s">
        <v>249</v>
      </c>
      <c r="B18" s="261">
        <v>13.1</v>
      </c>
      <c r="C18" s="249" t="s">
        <v>244</v>
      </c>
      <c r="D18" s="249" t="s">
        <v>250</v>
      </c>
      <c r="E18" s="250" t="s">
        <v>251</v>
      </c>
      <c r="F18" s="157">
        <v>1.0E7</v>
      </c>
      <c r="G18" s="262" t="s">
        <v>252</v>
      </c>
      <c r="H18" s="251" t="s">
        <v>253</v>
      </c>
      <c r="I18" s="152"/>
      <c r="J18" s="152"/>
      <c r="K18" s="184"/>
      <c r="L18" s="184"/>
      <c r="M18" s="184"/>
      <c r="N18" s="184"/>
      <c r="O18" s="184"/>
      <c r="P18" s="184"/>
      <c r="Q18" s="184"/>
      <c r="R18" s="184"/>
      <c r="S18" s="184"/>
      <c r="T18" s="184"/>
      <c r="U18" s="184"/>
      <c r="V18" s="184"/>
      <c r="W18" s="184"/>
      <c r="X18" s="184"/>
      <c r="Y18" s="184"/>
      <c r="Z18" s="184"/>
      <c r="AA18" s="184"/>
      <c r="AB18" s="184"/>
    </row>
    <row r="19">
      <c r="A19" s="247" t="s">
        <v>254</v>
      </c>
      <c r="B19" s="261">
        <v>222.4</v>
      </c>
      <c r="C19" s="249" t="s">
        <v>244</v>
      </c>
      <c r="D19" s="249" t="s">
        <v>255</v>
      </c>
      <c r="E19" s="250" t="s">
        <v>256</v>
      </c>
      <c r="F19" s="157">
        <v>4.3</v>
      </c>
      <c r="G19" s="262" t="s">
        <v>257</v>
      </c>
      <c r="H19" s="251" t="s">
        <v>258</v>
      </c>
      <c r="I19" s="152"/>
      <c r="J19" s="152"/>
      <c r="K19" s="184"/>
      <c r="L19" s="184"/>
      <c r="M19" s="184"/>
      <c r="N19" s="184"/>
      <c r="O19" s="184"/>
      <c r="P19" s="184"/>
      <c r="Q19" s="184"/>
      <c r="R19" s="184"/>
      <c r="S19" s="184"/>
      <c r="T19" s="184"/>
      <c r="U19" s="184"/>
      <c r="V19" s="184"/>
      <c r="W19" s="184"/>
      <c r="X19" s="184"/>
      <c r="Y19" s="184"/>
      <c r="Z19" s="184"/>
      <c r="AA19" s="184"/>
      <c r="AB19" s="184"/>
    </row>
    <row r="20">
      <c r="A20" s="246"/>
      <c r="B20" s="246"/>
      <c r="C20" s="246"/>
      <c r="D20" s="246"/>
      <c r="E20" s="246"/>
      <c r="F20" s="246"/>
      <c r="G20" s="246"/>
      <c r="H20" s="246"/>
      <c r="I20" s="246"/>
      <c r="J20" s="246"/>
      <c r="K20" s="246"/>
      <c r="L20" s="246"/>
      <c r="M20" s="246"/>
      <c r="N20" s="246"/>
      <c r="O20" s="246"/>
      <c r="P20" s="246"/>
      <c r="Q20" s="246"/>
      <c r="R20" s="184"/>
      <c r="S20" s="184"/>
      <c r="T20" s="184"/>
      <c r="U20" s="184"/>
      <c r="V20" s="184"/>
      <c r="W20" s="184"/>
      <c r="X20" s="184"/>
      <c r="Y20" s="184"/>
      <c r="Z20" s="184"/>
      <c r="AA20" s="184"/>
      <c r="AB20" s="184"/>
    </row>
    <row r="21">
      <c r="A21" s="184" t="s">
        <v>259</v>
      </c>
      <c r="B21" s="184"/>
      <c r="C21" s="184"/>
      <c r="D21" s="152"/>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row>
    <row r="22">
      <c r="A22" s="184"/>
      <c r="B22" s="184"/>
      <c r="C22" s="184"/>
      <c r="D22" s="184"/>
      <c r="E22" s="184"/>
      <c r="F22" s="184"/>
      <c r="G22" s="184"/>
      <c r="H22" s="184"/>
      <c r="I22" s="263" t="str">
        <f>R[-5]C[-7]/78,58</f>
        <v>#ERROR!</v>
      </c>
      <c r="J22" s="184"/>
      <c r="K22" s="184"/>
      <c r="L22" s="184"/>
      <c r="M22" s="184"/>
      <c r="N22" s="184"/>
      <c r="O22" s="184"/>
      <c r="P22" s="184"/>
      <c r="Q22" s="184"/>
      <c r="R22" s="184"/>
      <c r="S22" s="184"/>
      <c r="T22" s="184"/>
      <c r="U22" s="184"/>
      <c r="V22" s="184"/>
      <c r="W22" s="184"/>
      <c r="X22" s="184"/>
      <c r="Y22" s="184"/>
      <c r="Z22" s="184"/>
      <c r="AA22" s="184"/>
      <c r="AB22" s="184"/>
    </row>
    <row r="23">
      <c r="A23" s="184" t="s">
        <v>260</v>
      </c>
      <c r="B23" s="184"/>
      <c r="C23" s="184"/>
      <c r="D23" s="249" t="s">
        <v>261</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row>
    <row r="24">
      <c r="A24" s="184" t="s">
        <v>262</v>
      </c>
      <c r="B24" s="184"/>
      <c r="C24" s="184"/>
      <c r="D24" s="249" t="s">
        <v>263</v>
      </c>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row>
    <row r="25">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row>
    <row r="26">
      <c r="A26" s="184" t="s">
        <v>264</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row>
    <row r="27">
      <c r="A27" s="247" t="s">
        <v>265</v>
      </c>
      <c r="B27" s="260">
        <v>0.482502240473854</v>
      </c>
      <c r="C27" s="249" t="s">
        <v>244</v>
      </c>
      <c r="D27" s="249" t="s">
        <v>266</v>
      </c>
      <c r="E27" s="250" t="s">
        <v>267</v>
      </c>
      <c r="F27" s="253">
        <v>14100.0</v>
      </c>
      <c r="G27" s="184" t="s">
        <v>268</v>
      </c>
      <c r="H27" s="264" t="s">
        <v>269</v>
      </c>
      <c r="I27" s="184"/>
      <c r="J27" s="184"/>
      <c r="K27" s="184"/>
      <c r="L27" s="184"/>
      <c r="M27" s="184"/>
      <c r="N27" s="184"/>
      <c r="O27" s="184"/>
      <c r="P27" s="184"/>
      <c r="Q27" s="184"/>
      <c r="R27" s="184"/>
      <c r="S27" s="184"/>
      <c r="T27" s="184"/>
      <c r="U27" s="184"/>
      <c r="V27" s="184"/>
      <c r="W27" s="184"/>
      <c r="X27" s="184"/>
      <c r="Y27" s="184"/>
      <c r="Z27" s="184"/>
      <c r="AA27" s="184"/>
      <c r="AB27" s="184"/>
    </row>
    <row r="28">
      <c r="A28" s="247" t="s">
        <v>270</v>
      </c>
      <c r="B28" s="260">
        <v>6.64894931376382</v>
      </c>
      <c r="C28" s="249" t="s">
        <v>244</v>
      </c>
      <c r="D28" s="249" t="s">
        <v>266</v>
      </c>
      <c r="E28" s="250" t="s">
        <v>267</v>
      </c>
      <c r="F28" s="253">
        <v>194300.0</v>
      </c>
      <c r="G28" s="184" t="s">
        <v>268</v>
      </c>
      <c r="H28" s="264" t="s">
        <v>269</v>
      </c>
      <c r="I28" s="184"/>
      <c r="J28" s="184"/>
      <c r="K28" s="184"/>
      <c r="L28" s="184"/>
      <c r="M28" s="184"/>
      <c r="N28" s="184"/>
      <c r="O28" s="184"/>
      <c r="P28" s="184"/>
      <c r="Q28" s="184"/>
      <c r="R28" s="184"/>
      <c r="S28" s="184"/>
      <c r="T28" s="184"/>
      <c r="U28" s="184"/>
      <c r="V28" s="184"/>
      <c r="W28" s="184"/>
      <c r="X28" s="184"/>
      <c r="Y28" s="184"/>
      <c r="Z28" s="184"/>
      <c r="AA28" s="184"/>
      <c r="AB28" s="184"/>
    </row>
    <row r="29">
      <c r="A29" s="247" t="s">
        <v>271</v>
      </c>
      <c r="B29" s="255" t="s">
        <v>272</v>
      </c>
      <c r="C29" s="184"/>
      <c r="D29" s="249" t="s">
        <v>273</v>
      </c>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row>
    <row r="30">
      <c r="A30" s="246"/>
      <c r="B30" s="246"/>
      <c r="C30" s="246"/>
      <c r="D30" s="246"/>
      <c r="E30" s="246"/>
      <c r="F30" s="246"/>
      <c r="G30" s="246"/>
      <c r="H30" s="246"/>
      <c r="I30" s="246"/>
      <c r="J30" s="246"/>
      <c r="K30" s="246"/>
      <c r="L30" s="246"/>
      <c r="M30" s="246"/>
      <c r="N30" s="184"/>
      <c r="O30" s="184"/>
      <c r="P30" s="184"/>
      <c r="Q30" s="184"/>
      <c r="R30" s="184"/>
      <c r="S30" s="184"/>
      <c r="T30" s="184"/>
      <c r="U30" s="184"/>
      <c r="V30" s="184"/>
      <c r="W30" s="184"/>
      <c r="X30" s="184"/>
      <c r="Y30" s="184"/>
      <c r="Z30" s="184"/>
      <c r="AA30" s="184"/>
      <c r="AB30" s="184"/>
    </row>
    <row r="31">
      <c r="A31" s="184" t="s">
        <v>274</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row>
    <row r="32">
      <c r="A32" s="247" t="s">
        <v>275</v>
      </c>
      <c r="B32" s="256">
        <v>1472418.894</v>
      </c>
      <c r="C32" s="249" t="s">
        <v>222</v>
      </c>
      <c r="D32" s="184" t="s">
        <v>276</v>
      </c>
      <c r="E32" s="250" t="s">
        <v>267</v>
      </c>
      <c r="F32" s="253">
        <v>43028.0</v>
      </c>
      <c r="G32" s="184" t="s">
        <v>268</v>
      </c>
      <c r="H32" s="251" t="s">
        <v>269</v>
      </c>
      <c r="I32" s="184"/>
      <c r="J32" s="184"/>
      <c r="K32" s="184"/>
      <c r="L32" s="184"/>
      <c r="M32" s="184"/>
      <c r="N32" s="184"/>
      <c r="O32" s="184"/>
      <c r="P32" s="184"/>
      <c r="Q32" s="184"/>
      <c r="R32" s="184"/>
      <c r="S32" s="184"/>
      <c r="T32" s="184"/>
      <c r="U32" s="184"/>
      <c r="V32" s="184"/>
      <c r="W32" s="184"/>
      <c r="X32" s="184"/>
      <c r="Y32" s="184"/>
      <c r="Z32" s="184"/>
      <c r="AA32" s="184"/>
      <c r="AB32" s="184"/>
    </row>
    <row r="33">
      <c r="A33" s="247" t="s">
        <v>277</v>
      </c>
      <c r="B33" s="256">
        <v>2341573.107</v>
      </c>
      <c r="C33" s="249" t="s">
        <v>222</v>
      </c>
      <c r="D33" s="184" t="s">
        <v>276</v>
      </c>
      <c r="E33" s="250" t="s">
        <v>267</v>
      </c>
      <c r="F33" s="253">
        <v>68427.0</v>
      </c>
      <c r="G33" s="184" t="s">
        <v>268</v>
      </c>
      <c r="H33" s="251" t="s">
        <v>269</v>
      </c>
      <c r="I33" s="184"/>
      <c r="J33" s="184"/>
      <c r="K33" s="184"/>
      <c r="L33" s="184"/>
      <c r="M33" s="184"/>
      <c r="N33" s="184"/>
      <c r="O33" s="184"/>
      <c r="P33" s="184"/>
      <c r="Q33" s="184"/>
      <c r="R33" s="184"/>
      <c r="S33" s="184"/>
      <c r="T33" s="184"/>
      <c r="U33" s="184"/>
      <c r="V33" s="184"/>
      <c r="W33" s="184"/>
      <c r="X33" s="184"/>
      <c r="Y33" s="184"/>
      <c r="Z33" s="184"/>
      <c r="AA33" s="184"/>
      <c r="AB33" s="184"/>
    </row>
    <row r="34">
      <c r="A34" s="247" t="s">
        <v>278</v>
      </c>
      <c r="B34" s="256">
        <v>7380128.418</v>
      </c>
      <c r="C34" s="249" t="s">
        <v>222</v>
      </c>
      <c r="D34" s="184" t="s">
        <v>276</v>
      </c>
      <c r="E34" s="250" t="s">
        <v>267</v>
      </c>
      <c r="F34" s="253">
        <v>215667.0</v>
      </c>
      <c r="G34" s="184" t="s">
        <v>268</v>
      </c>
      <c r="H34" s="251" t="s">
        <v>269</v>
      </c>
      <c r="I34" s="184"/>
      <c r="J34" s="184"/>
      <c r="K34" s="184"/>
      <c r="L34" s="184"/>
      <c r="M34" s="184"/>
      <c r="N34" s="184"/>
      <c r="O34" s="184"/>
      <c r="P34" s="184"/>
      <c r="Q34" s="184"/>
      <c r="R34" s="184"/>
      <c r="S34" s="184"/>
      <c r="T34" s="184"/>
      <c r="U34" s="184"/>
      <c r="V34" s="184"/>
      <c r="W34" s="184"/>
      <c r="X34" s="184"/>
      <c r="Y34" s="184"/>
      <c r="Z34" s="184"/>
      <c r="AA34" s="184"/>
      <c r="AB34" s="184"/>
    </row>
    <row r="35">
      <c r="A35" s="247" t="s">
        <v>279</v>
      </c>
      <c r="B35" s="256">
        <v>540265.6293</v>
      </c>
      <c r="C35" s="249" t="s">
        <v>222</v>
      </c>
      <c r="D35" s="184" t="s">
        <v>280</v>
      </c>
      <c r="E35" s="250" t="s">
        <v>267</v>
      </c>
      <c r="F35" s="253">
        <v>15788.0</v>
      </c>
      <c r="G35" s="184" t="s">
        <v>268</v>
      </c>
      <c r="H35" s="251" t="s">
        <v>269</v>
      </c>
      <c r="I35" s="184"/>
      <c r="J35" s="184"/>
      <c r="K35" s="184"/>
      <c r="L35" s="184"/>
      <c r="M35" s="184"/>
      <c r="N35" s="184"/>
      <c r="O35" s="184"/>
      <c r="P35" s="184"/>
      <c r="Q35" s="184"/>
      <c r="R35" s="184"/>
      <c r="S35" s="184"/>
      <c r="T35" s="184"/>
      <c r="U35" s="184"/>
      <c r="V35" s="184"/>
      <c r="W35" s="184"/>
      <c r="X35" s="184"/>
      <c r="Y35" s="184"/>
      <c r="Z35" s="184"/>
      <c r="AA35" s="184"/>
      <c r="AB35" s="184"/>
    </row>
    <row r="36">
      <c r="A36" s="247" t="s">
        <v>281</v>
      </c>
      <c r="B36" s="256">
        <v>482912.8807</v>
      </c>
      <c r="C36" s="249" t="s">
        <v>222</v>
      </c>
      <c r="D36" s="184" t="s">
        <v>282</v>
      </c>
      <c r="E36" s="250" t="s">
        <v>267</v>
      </c>
      <c r="F36" s="253">
        <v>14112.0</v>
      </c>
      <c r="G36" s="184" t="s">
        <v>268</v>
      </c>
      <c r="H36" s="251" t="s">
        <v>269</v>
      </c>
      <c r="I36" s="184"/>
      <c r="J36" s="184"/>
      <c r="K36" s="184"/>
      <c r="L36" s="184"/>
      <c r="M36" s="184"/>
      <c r="N36" s="184"/>
      <c r="O36" s="184"/>
      <c r="P36" s="184"/>
      <c r="Q36" s="184"/>
      <c r="R36" s="184"/>
      <c r="S36" s="184"/>
      <c r="T36" s="184"/>
      <c r="U36" s="184"/>
      <c r="V36" s="184"/>
      <c r="W36" s="184"/>
      <c r="X36" s="184"/>
      <c r="Y36" s="184"/>
      <c r="Z36" s="184"/>
      <c r="AA36" s="184"/>
      <c r="AB36" s="184"/>
    </row>
    <row r="37">
      <c r="A37" s="247" t="s">
        <v>283</v>
      </c>
      <c r="B37" s="256">
        <v>56394.58811</v>
      </c>
      <c r="C37" s="249" t="s">
        <v>222</v>
      </c>
      <c r="D37" s="184" t="s">
        <v>284</v>
      </c>
      <c r="E37" s="250" t="s">
        <v>267</v>
      </c>
      <c r="F37" s="253">
        <v>1648.0</v>
      </c>
      <c r="G37" s="184" t="s">
        <v>268</v>
      </c>
      <c r="H37" s="184"/>
      <c r="I37" s="184"/>
      <c r="J37" s="184"/>
      <c r="K37" s="184"/>
      <c r="L37" s="184"/>
      <c r="M37" s="184"/>
      <c r="N37" s="184"/>
      <c r="O37" s="184"/>
      <c r="P37" s="184"/>
      <c r="Q37" s="184"/>
      <c r="R37" s="184"/>
      <c r="S37" s="184"/>
      <c r="T37" s="184"/>
      <c r="U37" s="184"/>
      <c r="V37" s="184"/>
      <c r="W37" s="184"/>
      <c r="X37" s="184"/>
      <c r="Y37" s="184"/>
      <c r="Z37" s="184"/>
      <c r="AA37" s="184"/>
      <c r="AB37" s="184"/>
    </row>
    <row r="38">
      <c r="A38" s="184"/>
      <c r="B38" s="255"/>
      <c r="C38" s="249"/>
      <c r="D38" s="249"/>
      <c r="E38" s="250"/>
      <c r="F38" s="184"/>
      <c r="G38" s="184"/>
      <c r="H38" s="184"/>
      <c r="I38" s="184"/>
      <c r="J38" s="184"/>
      <c r="K38" s="184"/>
      <c r="L38" s="184"/>
      <c r="M38" s="184"/>
      <c r="N38" s="184"/>
      <c r="O38" s="184"/>
      <c r="P38" s="184"/>
      <c r="Q38" s="184"/>
      <c r="R38" s="184"/>
      <c r="S38" s="184"/>
      <c r="T38" s="184"/>
      <c r="U38" s="184"/>
      <c r="V38" s="184"/>
      <c r="W38" s="184"/>
      <c r="X38" s="184"/>
      <c r="Y38" s="184"/>
      <c r="Z38" s="184"/>
      <c r="AA38" s="184"/>
      <c r="AB38" s="184"/>
    </row>
    <row r="39">
      <c r="A39" s="247" t="s">
        <v>285</v>
      </c>
      <c r="B39" s="255">
        <v>978.0</v>
      </c>
      <c r="C39" s="249" t="s">
        <v>222</v>
      </c>
      <c r="D39" s="249" t="s">
        <v>286</v>
      </c>
      <c r="E39" s="250" t="s">
        <v>287</v>
      </c>
      <c r="F39" s="184"/>
      <c r="G39" s="184"/>
      <c r="H39" s="180" t="s">
        <v>288</v>
      </c>
      <c r="I39" s="184"/>
      <c r="J39" s="184"/>
      <c r="K39" s="184"/>
      <c r="L39" s="184"/>
      <c r="M39" s="184"/>
      <c r="N39" s="184"/>
      <c r="O39" s="184"/>
      <c r="P39" s="184"/>
      <c r="Q39" s="184"/>
      <c r="R39" s="184"/>
      <c r="S39" s="184"/>
      <c r="T39" s="184"/>
      <c r="U39" s="184"/>
      <c r="V39" s="184"/>
      <c r="W39" s="184"/>
      <c r="X39" s="184"/>
      <c r="Y39" s="184"/>
      <c r="Z39" s="184"/>
      <c r="AA39" s="184"/>
      <c r="AB39" s="184"/>
    </row>
    <row r="40">
      <c r="A40" s="184"/>
      <c r="B40" s="255"/>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row>
    <row r="41">
      <c r="A41" s="246"/>
      <c r="B41" s="265"/>
      <c r="C41" s="246"/>
      <c r="D41" s="246"/>
      <c r="E41" s="246"/>
      <c r="F41" s="246"/>
      <c r="G41" s="246"/>
      <c r="H41" s="246"/>
      <c r="I41" s="246"/>
      <c r="J41" s="246"/>
      <c r="K41" s="246"/>
      <c r="L41" s="246"/>
      <c r="M41" s="246"/>
      <c r="N41" s="184"/>
      <c r="O41" s="184"/>
      <c r="P41" s="184"/>
      <c r="Q41" s="184"/>
      <c r="R41" s="184"/>
      <c r="S41" s="184"/>
      <c r="T41" s="184"/>
      <c r="U41" s="184"/>
      <c r="V41" s="184"/>
      <c r="W41" s="184"/>
      <c r="X41" s="184"/>
      <c r="Y41" s="184"/>
      <c r="Z41" s="184"/>
      <c r="AA41" s="184"/>
      <c r="AB41" s="184"/>
    </row>
    <row r="42">
      <c r="A42" s="247" t="s">
        <v>289</v>
      </c>
      <c r="B42" s="255" t="s">
        <v>272</v>
      </c>
      <c r="C42" s="249"/>
      <c r="D42" s="184" t="s">
        <v>290</v>
      </c>
      <c r="E42" s="250" t="s">
        <v>291</v>
      </c>
      <c r="F42" s="184"/>
      <c r="G42" s="184"/>
      <c r="H42" s="251" t="s">
        <v>292</v>
      </c>
      <c r="I42" s="184"/>
      <c r="J42" s="184"/>
      <c r="K42" s="184"/>
      <c r="L42" s="184"/>
      <c r="M42" s="184"/>
      <c r="N42" s="184"/>
      <c r="O42" s="184"/>
      <c r="P42" s="184"/>
      <c r="Q42" s="184"/>
      <c r="R42" s="184"/>
      <c r="S42" s="184"/>
      <c r="T42" s="184"/>
      <c r="U42" s="184"/>
      <c r="V42" s="184"/>
      <c r="W42" s="184"/>
      <c r="X42" s="184"/>
      <c r="Y42" s="184"/>
      <c r="Z42" s="184"/>
      <c r="AA42" s="184"/>
      <c r="AB42" s="184"/>
    </row>
    <row r="43">
      <c r="A43" s="246"/>
      <c r="B43" s="246"/>
      <c r="C43" s="246"/>
      <c r="D43" s="246"/>
      <c r="E43" s="246"/>
      <c r="F43" s="246"/>
      <c r="G43" s="246"/>
      <c r="H43" s="246"/>
      <c r="I43" s="246"/>
      <c r="J43" s="246"/>
      <c r="K43" s="246"/>
      <c r="L43" s="246"/>
      <c r="M43" s="246"/>
      <c r="N43" s="184"/>
      <c r="O43" s="184"/>
      <c r="P43" s="184"/>
      <c r="Q43" s="184"/>
      <c r="R43" s="184"/>
      <c r="S43" s="184"/>
      <c r="T43" s="184"/>
      <c r="U43" s="184"/>
      <c r="V43" s="184"/>
      <c r="W43" s="184"/>
      <c r="X43" s="184"/>
      <c r="Y43" s="184"/>
      <c r="Z43" s="184"/>
      <c r="AA43" s="184"/>
      <c r="AB43" s="184"/>
    </row>
    <row r="44">
      <c r="A44" s="184" t="s">
        <v>293</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row>
    <row r="45">
      <c r="A45" s="247" t="s">
        <v>294</v>
      </c>
      <c r="B45" s="255" t="s">
        <v>272</v>
      </c>
      <c r="C45" s="184"/>
      <c r="D45" s="249" t="s">
        <v>295</v>
      </c>
      <c r="E45" s="250" t="s">
        <v>230</v>
      </c>
      <c r="F45" s="184"/>
      <c r="G45" s="184"/>
      <c r="H45" s="251" t="s">
        <v>296</v>
      </c>
      <c r="I45" s="184"/>
      <c r="J45" s="184"/>
      <c r="K45" s="184"/>
      <c r="L45" s="184"/>
      <c r="M45" s="184"/>
      <c r="N45" s="184"/>
      <c r="O45" s="184"/>
      <c r="P45" s="184"/>
      <c r="Q45" s="184"/>
      <c r="R45" s="184"/>
      <c r="S45" s="184"/>
      <c r="T45" s="184"/>
      <c r="U45" s="184"/>
      <c r="V45" s="184"/>
      <c r="W45" s="184"/>
      <c r="X45" s="184"/>
      <c r="Y45" s="184"/>
      <c r="Z45" s="184"/>
      <c r="AA45" s="184"/>
      <c r="AB45" s="184"/>
    </row>
    <row r="46">
      <c r="A46" s="247" t="s">
        <v>297</v>
      </c>
      <c r="B46" s="255" t="s">
        <v>272</v>
      </c>
      <c r="C46" s="184"/>
      <c r="D46" s="249" t="s">
        <v>295</v>
      </c>
      <c r="E46" s="250" t="s">
        <v>230</v>
      </c>
      <c r="F46" s="184"/>
      <c r="G46" s="184"/>
      <c r="H46" s="251" t="s">
        <v>296</v>
      </c>
      <c r="I46" s="184"/>
      <c r="J46" s="184"/>
      <c r="K46" s="184"/>
      <c r="L46" s="184"/>
      <c r="M46" s="184"/>
      <c r="N46" s="184"/>
      <c r="O46" s="184"/>
      <c r="P46" s="184"/>
      <c r="Q46" s="184"/>
      <c r="R46" s="184"/>
      <c r="S46" s="184"/>
      <c r="T46" s="184"/>
      <c r="U46" s="184"/>
      <c r="V46" s="184"/>
      <c r="W46" s="184"/>
      <c r="X46" s="184"/>
      <c r="Y46" s="184"/>
      <c r="Z46" s="184"/>
      <c r="AA46" s="184"/>
      <c r="AB46" s="184"/>
    </row>
    <row r="47">
      <c r="A47" s="247" t="s">
        <v>298</v>
      </c>
      <c r="B47" s="255" t="s">
        <v>272</v>
      </c>
      <c r="C47" s="184"/>
      <c r="D47" s="249" t="s">
        <v>299</v>
      </c>
      <c r="E47" s="250" t="s">
        <v>230</v>
      </c>
      <c r="F47" s="184"/>
      <c r="G47" s="184"/>
      <c r="H47" s="251" t="s">
        <v>296</v>
      </c>
      <c r="I47" s="184"/>
      <c r="J47" s="184"/>
      <c r="K47" s="184"/>
      <c r="L47" s="184"/>
      <c r="M47" s="184"/>
      <c r="N47" s="184"/>
      <c r="O47" s="184"/>
      <c r="P47" s="184"/>
      <c r="Q47" s="184"/>
      <c r="R47" s="184"/>
      <c r="S47" s="184"/>
      <c r="T47" s="184"/>
      <c r="U47" s="184"/>
      <c r="V47" s="184"/>
      <c r="W47" s="184"/>
      <c r="X47" s="184"/>
      <c r="Y47" s="184"/>
      <c r="Z47" s="184"/>
      <c r="AA47" s="184"/>
      <c r="AB47" s="184"/>
    </row>
    <row r="48">
      <c r="A48" s="247" t="s">
        <v>300</v>
      </c>
      <c r="B48" s="255" t="s">
        <v>272</v>
      </c>
      <c r="C48" s="184"/>
      <c r="D48" s="249" t="s">
        <v>301</v>
      </c>
      <c r="E48" s="250" t="s">
        <v>230</v>
      </c>
      <c r="F48" s="184"/>
      <c r="G48" s="184"/>
      <c r="H48" s="251" t="s">
        <v>296</v>
      </c>
      <c r="I48" s="184"/>
      <c r="J48" s="184"/>
      <c r="K48" s="184"/>
      <c r="L48" s="184"/>
      <c r="M48" s="184"/>
      <c r="N48" s="184"/>
      <c r="O48" s="184"/>
      <c r="P48" s="184"/>
      <c r="Q48" s="184"/>
      <c r="R48" s="184"/>
      <c r="S48" s="184"/>
      <c r="T48" s="184"/>
      <c r="U48" s="184"/>
      <c r="V48" s="184"/>
      <c r="W48" s="184"/>
      <c r="X48" s="184"/>
      <c r="Y48" s="184"/>
      <c r="Z48" s="184"/>
      <c r="AA48" s="184"/>
      <c r="AB48" s="184"/>
    </row>
    <row r="49">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row>
    <row r="50">
      <c r="A50" s="244"/>
      <c r="B50" s="265"/>
      <c r="C50" s="266"/>
      <c r="D50" s="246"/>
      <c r="E50" s="246"/>
      <c r="F50" s="246"/>
      <c r="G50" s="246"/>
      <c r="H50" s="246"/>
      <c r="I50" s="246"/>
      <c r="J50" s="246"/>
      <c r="K50" s="246"/>
      <c r="L50" s="246"/>
      <c r="M50" s="246"/>
      <c r="N50" s="184"/>
      <c r="O50" s="184"/>
      <c r="P50" s="184"/>
      <c r="Q50" s="184"/>
      <c r="R50" s="184"/>
      <c r="S50" s="184"/>
      <c r="T50" s="184"/>
      <c r="U50" s="184"/>
      <c r="V50" s="184"/>
      <c r="W50" s="184"/>
      <c r="X50" s="184"/>
      <c r="Y50" s="184"/>
      <c r="Z50" s="184"/>
      <c r="AA50" s="184"/>
      <c r="AB50" s="184"/>
    </row>
    <row r="51">
      <c r="A51" s="152" t="s">
        <v>302</v>
      </c>
      <c r="B51" s="152"/>
      <c r="C51" s="152"/>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row>
    <row r="52">
      <c r="A52" s="247" t="s">
        <v>303</v>
      </c>
      <c r="B52" s="255" t="s">
        <v>272</v>
      </c>
      <c r="C52" s="184"/>
      <c r="D52" s="249" t="s">
        <v>304</v>
      </c>
      <c r="E52" s="250" t="s">
        <v>230</v>
      </c>
      <c r="F52" s="184"/>
      <c r="G52" s="184"/>
      <c r="H52" s="180" t="s">
        <v>153</v>
      </c>
      <c r="I52" s="184"/>
      <c r="J52" s="184"/>
      <c r="K52" s="184"/>
      <c r="L52" s="184"/>
      <c r="M52" s="184"/>
      <c r="N52" s="184"/>
      <c r="O52" s="184"/>
      <c r="P52" s="184"/>
      <c r="Q52" s="184"/>
      <c r="R52" s="184"/>
      <c r="S52" s="184"/>
      <c r="T52" s="184"/>
      <c r="U52" s="184"/>
      <c r="V52" s="184"/>
      <c r="W52" s="184"/>
      <c r="X52" s="184"/>
      <c r="Y52" s="184"/>
      <c r="Z52" s="184"/>
      <c r="AA52" s="184"/>
      <c r="AB52" s="184"/>
    </row>
    <row r="53">
      <c r="A53" s="247"/>
      <c r="B53" s="255"/>
      <c r="C53" s="184"/>
      <c r="D53" s="249"/>
      <c r="E53" s="250"/>
      <c r="F53" s="184"/>
      <c r="G53" s="184"/>
      <c r="H53" s="184"/>
      <c r="I53" s="184"/>
      <c r="J53" s="184"/>
      <c r="K53" s="184"/>
      <c r="L53" s="184"/>
      <c r="M53" s="184"/>
      <c r="N53" s="184"/>
      <c r="O53" s="184"/>
      <c r="P53" s="184"/>
      <c r="Q53" s="184"/>
      <c r="R53" s="184"/>
      <c r="S53" s="184"/>
      <c r="T53" s="184"/>
      <c r="U53" s="184"/>
      <c r="V53" s="184"/>
      <c r="W53" s="184"/>
      <c r="X53" s="184"/>
      <c r="Y53" s="184"/>
      <c r="Z53" s="184"/>
      <c r="AA53" s="184"/>
      <c r="AB53" s="184"/>
    </row>
    <row r="54">
      <c r="A54" s="247" t="s">
        <v>305</v>
      </c>
      <c r="B54" s="255" t="s">
        <v>272</v>
      </c>
      <c r="C54" s="184"/>
      <c r="D54" s="249" t="s">
        <v>306</v>
      </c>
      <c r="E54" s="250" t="s">
        <v>307</v>
      </c>
      <c r="F54" s="184"/>
      <c r="G54" s="184"/>
      <c r="H54" s="251" t="s">
        <v>308</v>
      </c>
      <c r="I54" s="184"/>
      <c r="J54" s="184"/>
      <c r="K54" s="184"/>
      <c r="L54" s="184"/>
      <c r="M54" s="184"/>
      <c r="N54" s="184"/>
      <c r="O54" s="184"/>
      <c r="P54" s="184"/>
      <c r="Q54" s="184"/>
      <c r="R54" s="184"/>
      <c r="S54" s="184"/>
      <c r="T54" s="184"/>
      <c r="U54" s="184"/>
      <c r="V54" s="184"/>
      <c r="W54" s="184"/>
      <c r="X54" s="184"/>
      <c r="Y54" s="184"/>
      <c r="Z54" s="184"/>
      <c r="AA54" s="184"/>
      <c r="AB54" s="184"/>
    </row>
    <row r="55">
      <c r="A55" s="247" t="s">
        <v>309</v>
      </c>
      <c r="B55" s="255" t="s">
        <v>272</v>
      </c>
      <c r="C55" s="184"/>
      <c r="D55" s="249" t="s">
        <v>310</v>
      </c>
      <c r="E55" s="250" t="s">
        <v>307</v>
      </c>
      <c r="F55" s="184"/>
      <c r="G55" s="184"/>
      <c r="H55" s="251" t="s">
        <v>311</v>
      </c>
      <c r="I55" s="184"/>
      <c r="J55" s="184"/>
      <c r="K55" s="184"/>
      <c r="L55" s="184"/>
      <c r="M55" s="184"/>
      <c r="N55" s="184"/>
      <c r="O55" s="184"/>
      <c r="P55" s="184"/>
      <c r="Q55" s="184"/>
      <c r="R55" s="184"/>
      <c r="S55" s="184"/>
      <c r="T55" s="184"/>
      <c r="U55" s="184"/>
      <c r="V55" s="184"/>
      <c r="W55" s="184"/>
      <c r="X55" s="184"/>
      <c r="Y55" s="184"/>
      <c r="Z55" s="184"/>
      <c r="AA55" s="184"/>
      <c r="AB55" s="184"/>
    </row>
    <row r="56">
      <c r="A56" s="247" t="s">
        <v>312</v>
      </c>
      <c r="B56" s="255" t="s">
        <v>272</v>
      </c>
      <c r="C56" s="184"/>
      <c r="D56" s="249" t="s">
        <v>313</v>
      </c>
      <c r="E56" s="184"/>
      <c r="F56" s="184"/>
      <c r="G56" s="184"/>
      <c r="H56" s="180" t="s">
        <v>314</v>
      </c>
      <c r="I56" s="184"/>
      <c r="J56" s="184"/>
      <c r="K56" s="184"/>
      <c r="L56" s="184"/>
      <c r="M56" s="184"/>
      <c r="N56" s="184"/>
      <c r="O56" s="184"/>
      <c r="P56" s="184"/>
      <c r="Q56" s="184"/>
      <c r="R56" s="184"/>
      <c r="S56" s="184"/>
      <c r="T56" s="184"/>
      <c r="U56" s="184"/>
      <c r="V56" s="184"/>
      <c r="W56" s="184"/>
      <c r="X56" s="184"/>
      <c r="Y56" s="184"/>
      <c r="Z56" s="184"/>
      <c r="AA56" s="184"/>
      <c r="AB56" s="184"/>
    </row>
    <row r="57">
      <c r="A57" s="247" t="s">
        <v>315</v>
      </c>
      <c r="B57" s="267">
        <v>0.02</v>
      </c>
      <c r="C57" s="184"/>
      <c r="D57" s="249" t="s">
        <v>316</v>
      </c>
      <c r="E57" s="184"/>
      <c r="F57" s="184"/>
      <c r="G57" s="184"/>
      <c r="H57" s="180" t="s">
        <v>317</v>
      </c>
      <c r="I57" s="184"/>
      <c r="J57" s="184"/>
      <c r="K57" s="184"/>
      <c r="L57" s="184"/>
      <c r="M57" s="184"/>
      <c r="N57" s="184"/>
      <c r="O57" s="184"/>
      <c r="P57" s="184"/>
      <c r="Q57" s="184"/>
      <c r="R57" s="184"/>
      <c r="S57" s="184"/>
      <c r="T57" s="184"/>
      <c r="U57" s="184"/>
      <c r="V57" s="184"/>
      <c r="W57" s="184"/>
      <c r="X57" s="184"/>
      <c r="Y57" s="184"/>
      <c r="Z57" s="184"/>
      <c r="AA57" s="184"/>
      <c r="AB57" s="184"/>
    </row>
    <row r="58">
      <c r="A58" s="247" t="s">
        <v>318</v>
      </c>
      <c r="B58" s="255">
        <v>26.0</v>
      </c>
      <c r="C58" s="249" t="s">
        <v>152</v>
      </c>
      <c r="D58" s="184" t="s">
        <v>319</v>
      </c>
      <c r="E58" s="250"/>
      <c r="F58" s="184"/>
      <c r="G58" s="184"/>
      <c r="H58" s="184"/>
      <c r="I58" s="184"/>
      <c r="J58" s="184"/>
      <c r="K58" s="184"/>
      <c r="L58" s="184"/>
      <c r="M58" s="184"/>
      <c r="N58" s="184"/>
      <c r="O58" s="184"/>
      <c r="P58" s="184"/>
      <c r="Q58" s="184"/>
      <c r="R58" s="184"/>
      <c r="S58" s="184"/>
      <c r="T58" s="184"/>
      <c r="U58" s="184"/>
      <c r="V58" s="184"/>
      <c r="W58" s="184"/>
      <c r="X58" s="184"/>
      <c r="Y58" s="184"/>
      <c r="Z58" s="184"/>
      <c r="AA58" s="184"/>
      <c r="AB58" s="184"/>
    </row>
    <row r="59">
      <c r="A59" s="247" t="s">
        <v>320</v>
      </c>
      <c r="B59" s="255" t="s">
        <v>272</v>
      </c>
      <c r="C59" s="184"/>
      <c r="D59" s="249" t="s">
        <v>321</v>
      </c>
      <c r="E59" s="184"/>
      <c r="F59" s="184"/>
      <c r="G59" s="184"/>
      <c r="H59" s="251" t="s">
        <v>308</v>
      </c>
      <c r="I59" s="184"/>
      <c r="J59" s="184"/>
      <c r="K59" s="184"/>
      <c r="L59" s="184"/>
      <c r="M59" s="184"/>
      <c r="N59" s="184"/>
      <c r="O59" s="184"/>
      <c r="P59" s="184"/>
      <c r="Q59" s="184"/>
      <c r="R59" s="184"/>
      <c r="S59" s="184"/>
      <c r="T59" s="184"/>
      <c r="U59" s="184"/>
      <c r="V59" s="184"/>
      <c r="W59" s="184"/>
      <c r="X59" s="184"/>
      <c r="Y59" s="184"/>
      <c r="Z59" s="184"/>
      <c r="AA59" s="184"/>
      <c r="AB59" s="184"/>
    </row>
    <row r="60">
      <c r="A60" s="247" t="s">
        <v>322</v>
      </c>
      <c r="B60" s="255" t="s">
        <v>272</v>
      </c>
      <c r="C60" s="184"/>
      <c r="D60" s="249" t="s">
        <v>323</v>
      </c>
      <c r="E60" s="250" t="s">
        <v>307</v>
      </c>
      <c r="F60" s="184"/>
      <c r="G60" s="184"/>
      <c r="H60" s="251" t="s">
        <v>311</v>
      </c>
      <c r="I60" s="152"/>
      <c r="J60" s="184"/>
      <c r="K60" s="184"/>
      <c r="L60" s="184"/>
      <c r="M60" s="184"/>
      <c r="N60" s="184"/>
      <c r="O60" s="184"/>
      <c r="P60" s="184"/>
      <c r="Q60" s="184"/>
      <c r="R60" s="184"/>
      <c r="S60" s="184"/>
      <c r="T60" s="184"/>
      <c r="U60" s="184"/>
      <c r="V60" s="184"/>
      <c r="W60" s="184"/>
      <c r="X60" s="184"/>
      <c r="Y60" s="184"/>
      <c r="Z60" s="184"/>
      <c r="AA60" s="184"/>
      <c r="AB60" s="184"/>
    </row>
    <row r="61">
      <c r="A61" s="247" t="s">
        <v>324</v>
      </c>
      <c r="B61" s="255" t="s">
        <v>272</v>
      </c>
      <c r="C61" s="184"/>
      <c r="D61" s="249" t="s">
        <v>306</v>
      </c>
      <c r="E61" s="250" t="s">
        <v>307</v>
      </c>
      <c r="F61" s="184"/>
      <c r="G61" s="184"/>
      <c r="H61" s="251" t="s">
        <v>308</v>
      </c>
      <c r="I61" s="184"/>
      <c r="J61" s="184"/>
      <c r="K61" s="184"/>
      <c r="L61" s="184"/>
      <c r="M61" s="184"/>
      <c r="N61" s="184"/>
      <c r="O61" s="184"/>
      <c r="P61" s="184"/>
      <c r="Q61" s="184"/>
      <c r="R61" s="184"/>
      <c r="S61" s="184"/>
      <c r="T61" s="184"/>
      <c r="U61" s="184"/>
      <c r="V61" s="184"/>
      <c r="W61" s="184"/>
      <c r="X61" s="184"/>
      <c r="Y61" s="184"/>
      <c r="Z61" s="184"/>
      <c r="AA61" s="184"/>
      <c r="AB61" s="184"/>
    </row>
    <row r="62">
      <c r="A62" s="247" t="s">
        <v>325</v>
      </c>
      <c r="B62" s="255" t="s">
        <v>272</v>
      </c>
      <c r="C62" s="184"/>
      <c r="D62" s="249" t="s">
        <v>310</v>
      </c>
      <c r="E62" s="250" t="s">
        <v>307</v>
      </c>
      <c r="F62" s="184"/>
      <c r="G62" s="184"/>
      <c r="H62" s="251" t="s">
        <v>311</v>
      </c>
      <c r="I62" s="184"/>
      <c r="J62" s="184"/>
      <c r="K62" s="184"/>
      <c r="L62" s="184"/>
      <c r="M62" s="184"/>
      <c r="N62" s="184"/>
      <c r="O62" s="184"/>
      <c r="P62" s="184"/>
      <c r="Q62" s="184"/>
      <c r="R62" s="184"/>
      <c r="S62" s="184"/>
      <c r="T62" s="184"/>
      <c r="U62" s="184"/>
      <c r="V62" s="184"/>
      <c r="W62" s="184"/>
      <c r="X62" s="184"/>
      <c r="Y62" s="184"/>
      <c r="Z62" s="184"/>
      <c r="AA62" s="184"/>
      <c r="AB62" s="184"/>
    </row>
    <row r="63">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row>
    <row r="64">
      <c r="A64" s="247" t="s">
        <v>326</v>
      </c>
      <c r="B64" s="255" t="s">
        <v>272</v>
      </c>
      <c r="C64" s="184"/>
      <c r="D64" s="249" t="s">
        <v>310</v>
      </c>
      <c r="E64" s="250" t="s">
        <v>307</v>
      </c>
      <c r="F64" s="184"/>
      <c r="G64" s="184"/>
      <c r="H64" s="251" t="s">
        <v>311</v>
      </c>
      <c r="I64" s="184"/>
      <c r="J64" s="184"/>
      <c r="K64" s="184"/>
      <c r="L64" s="184"/>
      <c r="M64" s="184"/>
      <c r="N64" s="184"/>
      <c r="O64" s="184"/>
      <c r="P64" s="184"/>
      <c r="Q64" s="184"/>
      <c r="R64" s="184"/>
      <c r="S64" s="184"/>
      <c r="T64" s="184"/>
      <c r="U64" s="184"/>
      <c r="V64" s="184"/>
      <c r="W64" s="184"/>
      <c r="X64" s="184"/>
      <c r="Y64" s="184"/>
      <c r="Z64" s="184"/>
      <c r="AA64" s="184"/>
      <c r="AB64" s="184"/>
    </row>
    <row r="65">
      <c r="A65" s="246"/>
      <c r="B65" s="246"/>
      <c r="C65" s="246"/>
      <c r="D65" s="246"/>
      <c r="E65" s="246"/>
      <c r="F65" s="246"/>
      <c r="G65" s="246"/>
      <c r="H65" s="246"/>
      <c r="I65" s="246"/>
      <c r="J65" s="246"/>
      <c r="K65" s="246"/>
      <c r="L65" s="246"/>
      <c r="M65" s="246"/>
      <c r="N65" s="184"/>
      <c r="O65" s="184"/>
      <c r="P65" s="184"/>
      <c r="Q65" s="184"/>
      <c r="R65" s="184"/>
      <c r="S65" s="184"/>
      <c r="T65" s="184"/>
      <c r="U65" s="184"/>
      <c r="V65" s="184"/>
      <c r="W65" s="184"/>
      <c r="X65" s="184"/>
      <c r="Y65" s="184"/>
      <c r="Z65" s="184"/>
      <c r="AA65" s="184"/>
      <c r="AB65" s="184"/>
    </row>
    <row r="66">
      <c r="A66" s="254" t="s">
        <v>327</v>
      </c>
      <c r="B66" s="255" t="s">
        <v>328</v>
      </c>
      <c r="C66" s="184"/>
      <c r="D66" s="249" t="s">
        <v>329</v>
      </c>
      <c r="E66" s="250" t="s">
        <v>330</v>
      </c>
      <c r="F66" s="184"/>
      <c r="G66" s="184"/>
      <c r="H66" s="264" t="s">
        <v>331</v>
      </c>
      <c r="I66" s="184"/>
      <c r="J66" s="184"/>
      <c r="K66" s="184"/>
      <c r="L66" s="184"/>
      <c r="M66" s="184"/>
      <c r="N66" s="184"/>
      <c r="O66" s="184"/>
      <c r="P66" s="184"/>
      <c r="Q66" s="184"/>
      <c r="R66" s="184"/>
      <c r="S66" s="184"/>
      <c r="T66" s="184"/>
      <c r="U66" s="184"/>
      <c r="V66" s="184"/>
      <c r="W66" s="184"/>
      <c r="X66" s="184"/>
      <c r="Y66" s="184"/>
      <c r="Z66" s="184"/>
      <c r="AA66" s="184"/>
      <c r="AB66" s="184"/>
    </row>
    <row r="67">
      <c r="A67" s="268"/>
    </row>
    <row r="68">
      <c r="A68" s="268"/>
    </row>
    <row r="69">
      <c r="A69" s="268"/>
    </row>
    <row r="70">
      <c r="A70" s="268"/>
    </row>
    <row r="71">
      <c r="A71" s="268"/>
    </row>
    <row r="72">
      <c r="A72" s="268"/>
    </row>
    <row r="73">
      <c r="A73" s="268"/>
    </row>
    <row r="74">
      <c r="A74" s="268"/>
    </row>
    <row r="75">
      <c r="A75" s="268"/>
    </row>
    <row r="76">
      <c r="A76" s="268"/>
    </row>
    <row r="77">
      <c r="A77" s="268"/>
    </row>
    <row r="78">
      <c r="A78" s="268"/>
    </row>
    <row r="79">
      <c r="A79" s="268"/>
    </row>
    <row r="80">
      <c r="A80" s="268"/>
    </row>
    <row r="81">
      <c r="A81" s="268"/>
    </row>
    <row r="82">
      <c r="A82" s="268"/>
    </row>
    <row r="83">
      <c r="A83" s="268"/>
    </row>
    <row r="84">
      <c r="A84" s="268"/>
    </row>
    <row r="85">
      <c r="A85" s="268"/>
    </row>
    <row r="86">
      <c r="A86" s="268"/>
    </row>
    <row r="87">
      <c r="A87" s="268"/>
    </row>
    <row r="88">
      <c r="A88" s="268"/>
    </row>
    <row r="89">
      <c r="A89" s="268"/>
    </row>
    <row r="90">
      <c r="A90" s="268"/>
    </row>
    <row r="91">
      <c r="A91" s="268"/>
    </row>
    <row r="92">
      <c r="A92" s="268"/>
    </row>
    <row r="93">
      <c r="A93" s="268"/>
    </row>
    <row r="94">
      <c r="A94" s="268"/>
    </row>
    <row r="95">
      <c r="A95" s="268"/>
    </row>
    <row r="96">
      <c r="A96" s="268"/>
    </row>
    <row r="97">
      <c r="A97" s="268"/>
    </row>
    <row r="98">
      <c r="A98" s="268"/>
    </row>
    <row r="99">
      <c r="A99" s="268"/>
    </row>
    <row r="100">
      <c r="A100" s="268"/>
    </row>
    <row r="101">
      <c r="A101" s="268"/>
    </row>
    <row r="102">
      <c r="A102" s="268"/>
    </row>
    <row r="103">
      <c r="A103" s="268"/>
    </row>
    <row r="104">
      <c r="A104" s="268"/>
    </row>
    <row r="105">
      <c r="A105" s="268"/>
    </row>
    <row r="106">
      <c r="A106" s="268"/>
    </row>
    <row r="107">
      <c r="A107" s="268"/>
    </row>
    <row r="108">
      <c r="A108" s="268"/>
    </row>
    <row r="109">
      <c r="A109" s="268"/>
    </row>
    <row r="110">
      <c r="A110" s="268"/>
    </row>
    <row r="111">
      <c r="A111" s="268"/>
    </row>
    <row r="112">
      <c r="A112" s="268"/>
    </row>
    <row r="113">
      <c r="A113" s="268"/>
    </row>
    <row r="114">
      <c r="A114" s="268"/>
    </row>
    <row r="115">
      <c r="A115" s="268"/>
    </row>
    <row r="116">
      <c r="A116" s="268"/>
    </row>
    <row r="117">
      <c r="A117" s="268"/>
    </row>
    <row r="118">
      <c r="A118" s="268"/>
    </row>
    <row r="119">
      <c r="A119" s="268"/>
    </row>
    <row r="120">
      <c r="A120" s="268"/>
    </row>
    <row r="121">
      <c r="A121" s="268"/>
    </row>
    <row r="122">
      <c r="A122" s="268"/>
    </row>
    <row r="123">
      <c r="A123" s="268"/>
    </row>
    <row r="124">
      <c r="A124" s="268"/>
    </row>
    <row r="125">
      <c r="A125" s="268"/>
    </row>
    <row r="126">
      <c r="A126" s="268"/>
    </row>
    <row r="127">
      <c r="A127" s="268"/>
    </row>
    <row r="128">
      <c r="A128" s="268"/>
    </row>
    <row r="129">
      <c r="A129" s="268"/>
    </row>
    <row r="130">
      <c r="A130" s="268"/>
    </row>
    <row r="131">
      <c r="A131" s="268"/>
    </row>
    <row r="132">
      <c r="A132" s="268"/>
    </row>
    <row r="133">
      <c r="A133" s="268"/>
    </row>
    <row r="134">
      <c r="A134" s="268"/>
    </row>
    <row r="135">
      <c r="A135" s="268"/>
    </row>
    <row r="136">
      <c r="A136" s="268"/>
    </row>
    <row r="137">
      <c r="A137" s="268"/>
    </row>
    <row r="138">
      <c r="A138" s="268"/>
    </row>
    <row r="139">
      <c r="A139" s="268"/>
    </row>
    <row r="140">
      <c r="A140" s="268"/>
    </row>
    <row r="141">
      <c r="A141" s="268"/>
    </row>
    <row r="142">
      <c r="A142" s="268"/>
    </row>
    <row r="143">
      <c r="A143" s="268"/>
    </row>
    <row r="144">
      <c r="A144" s="268"/>
    </row>
    <row r="145">
      <c r="A145" s="268"/>
    </row>
    <row r="146">
      <c r="A146" s="268"/>
    </row>
    <row r="147">
      <c r="A147" s="268"/>
    </row>
    <row r="148">
      <c r="A148" s="268"/>
    </row>
    <row r="149">
      <c r="A149" s="268"/>
    </row>
    <row r="150">
      <c r="A150" s="268"/>
    </row>
    <row r="151">
      <c r="A151" s="268"/>
    </row>
    <row r="152">
      <c r="A152" s="268"/>
    </row>
    <row r="153">
      <c r="A153" s="268"/>
    </row>
    <row r="154">
      <c r="A154" s="268"/>
    </row>
    <row r="155">
      <c r="A155" s="268"/>
    </row>
    <row r="156">
      <c r="A156" s="268"/>
    </row>
    <row r="157">
      <c r="A157" s="268"/>
    </row>
    <row r="158">
      <c r="A158" s="268"/>
    </row>
    <row r="159">
      <c r="A159" s="268"/>
    </row>
    <row r="160">
      <c r="A160" s="268"/>
    </row>
    <row r="161">
      <c r="A161" s="268"/>
    </row>
    <row r="162">
      <c r="A162" s="268"/>
    </row>
    <row r="163">
      <c r="A163" s="268"/>
    </row>
    <row r="164">
      <c r="A164" s="268"/>
    </row>
    <row r="165">
      <c r="A165" s="268"/>
    </row>
    <row r="166">
      <c r="A166" s="268"/>
    </row>
    <row r="167">
      <c r="A167" s="268"/>
    </row>
    <row r="168">
      <c r="A168" s="268"/>
    </row>
    <row r="169">
      <c r="A169" s="268"/>
    </row>
    <row r="170">
      <c r="A170" s="268"/>
    </row>
    <row r="171">
      <c r="A171" s="268"/>
    </row>
    <row r="172">
      <c r="A172" s="268"/>
    </row>
    <row r="173">
      <c r="A173" s="268"/>
    </row>
    <row r="174">
      <c r="A174" s="268"/>
    </row>
    <row r="175">
      <c r="A175" s="268"/>
    </row>
    <row r="176">
      <c r="A176" s="268"/>
    </row>
    <row r="177">
      <c r="A177" s="268"/>
    </row>
    <row r="178">
      <c r="A178" s="268"/>
    </row>
    <row r="179">
      <c r="A179" s="268"/>
    </row>
    <row r="180">
      <c r="A180" s="268"/>
    </row>
    <row r="181">
      <c r="A181" s="268"/>
    </row>
    <row r="182">
      <c r="A182" s="268"/>
    </row>
    <row r="183">
      <c r="A183" s="268"/>
    </row>
    <row r="184">
      <c r="A184" s="268"/>
    </row>
    <row r="185">
      <c r="A185" s="268"/>
    </row>
    <row r="186">
      <c r="A186" s="268"/>
    </row>
    <row r="187">
      <c r="A187" s="268"/>
    </row>
    <row r="188">
      <c r="A188" s="268"/>
    </row>
    <row r="189">
      <c r="A189" s="268"/>
    </row>
    <row r="190">
      <c r="A190" s="268"/>
    </row>
    <row r="191">
      <c r="A191" s="268"/>
    </row>
    <row r="192">
      <c r="A192" s="268"/>
    </row>
    <row r="193">
      <c r="A193" s="268"/>
    </row>
    <row r="194">
      <c r="A194" s="268"/>
    </row>
    <row r="195">
      <c r="A195" s="268"/>
    </row>
    <row r="196">
      <c r="A196" s="268"/>
    </row>
    <row r="197">
      <c r="A197" s="268"/>
    </row>
    <row r="198">
      <c r="A198" s="268"/>
    </row>
    <row r="199">
      <c r="A199" s="268"/>
    </row>
    <row r="200">
      <c r="A200" s="268"/>
    </row>
    <row r="201">
      <c r="A201" s="268"/>
    </row>
    <row r="202">
      <c r="A202" s="268"/>
    </row>
    <row r="203">
      <c r="A203" s="268"/>
    </row>
    <row r="204">
      <c r="A204" s="268"/>
    </row>
    <row r="205">
      <c r="A205" s="268"/>
    </row>
    <row r="206">
      <c r="A206" s="268"/>
    </row>
    <row r="207">
      <c r="A207" s="268"/>
    </row>
    <row r="208">
      <c r="A208" s="268"/>
    </row>
    <row r="209">
      <c r="A209" s="268"/>
    </row>
    <row r="210">
      <c r="A210" s="268"/>
    </row>
    <row r="211">
      <c r="A211" s="268"/>
    </row>
    <row r="212">
      <c r="A212" s="268"/>
    </row>
    <row r="213">
      <c r="A213" s="268"/>
    </row>
    <row r="214">
      <c r="A214" s="268"/>
    </row>
    <row r="215">
      <c r="A215" s="268"/>
    </row>
    <row r="216">
      <c r="A216" s="268"/>
    </row>
    <row r="217">
      <c r="A217" s="268"/>
    </row>
    <row r="218">
      <c r="A218" s="268"/>
    </row>
    <row r="219">
      <c r="A219" s="268"/>
    </row>
    <row r="220">
      <c r="A220" s="268"/>
    </row>
    <row r="221">
      <c r="A221" s="268"/>
    </row>
    <row r="222">
      <c r="A222" s="268"/>
    </row>
    <row r="223">
      <c r="A223" s="268"/>
    </row>
    <row r="224">
      <c r="A224" s="268"/>
    </row>
    <row r="225">
      <c r="A225" s="268"/>
    </row>
    <row r="226">
      <c r="A226" s="268"/>
    </row>
    <row r="227">
      <c r="A227" s="268"/>
    </row>
    <row r="228">
      <c r="A228" s="268"/>
    </row>
    <row r="229">
      <c r="A229" s="268"/>
    </row>
    <row r="230">
      <c r="A230" s="268"/>
    </row>
    <row r="231">
      <c r="A231" s="268"/>
    </row>
    <row r="232">
      <c r="A232" s="268"/>
    </row>
    <row r="233">
      <c r="A233" s="268"/>
    </row>
    <row r="234">
      <c r="A234" s="268"/>
    </row>
    <row r="235">
      <c r="A235" s="268"/>
    </row>
    <row r="236">
      <c r="A236" s="268"/>
    </row>
    <row r="237">
      <c r="A237" s="268"/>
    </row>
    <row r="238">
      <c r="A238" s="268"/>
    </row>
    <row r="239">
      <c r="A239" s="268"/>
    </row>
    <row r="240">
      <c r="A240" s="268"/>
    </row>
    <row r="241">
      <c r="A241" s="268"/>
    </row>
    <row r="242">
      <c r="A242" s="268"/>
    </row>
    <row r="243">
      <c r="A243" s="268"/>
    </row>
    <row r="244">
      <c r="A244" s="268"/>
    </row>
    <row r="245">
      <c r="A245" s="268"/>
    </row>
    <row r="246">
      <c r="A246" s="268"/>
    </row>
    <row r="247">
      <c r="A247" s="268"/>
    </row>
    <row r="248">
      <c r="A248" s="268"/>
    </row>
    <row r="249">
      <c r="A249" s="268"/>
    </row>
    <row r="250">
      <c r="A250" s="268"/>
    </row>
    <row r="251">
      <c r="A251" s="268"/>
    </row>
    <row r="252">
      <c r="A252" s="268"/>
    </row>
    <row r="253">
      <c r="A253" s="268"/>
    </row>
    <row r="254">
      <c r="A254" s="268"/>
    </row>
    <row r="255">
      <c r="A255" s="268"/>
    </row>
    <row r="256">
      <c r="A256" s="268"/>
    </row>
    <row r="257">
      <c r="A257" s="268"/>
    </row>
    <row r="258">
      <c r="A258" s="268"/>
    </row>
    <row r="259">
      <c r="A259" s="268"/>
    </row>
    <row r="260">
      <c r="A260" s="268"/>
    </row>
    <row r="261">
      <c r="A261" s="268"/>
    </row>
    <row r="262">
      <c r="A262" s="268"/>
    </row>
    <row r="263">
      <c r="A263" s="268"/>
    </row>
    <row r="264">
      <c r="A264" s="268"/>
    </row>
    <row r="265">
      <c r="A265" s="268"/>
    </row>
    <row r="266">
      <c r="A266" s="268"/>
    </row>
    <row r="267">
      <c r="A267" s="268"/>
    </row>
    <row r="268">
      <c r="A268" s="268"/>
    </row>
    <row r="269">
      <c r="A269" s="268"/>
    </row>
    <row r="270">
      <c r="A270" s="268"/>
    </row>
    <row r="271">
      <c r="A271" s="268"/>
    </row>
    <row r="272">
      <c r="A272" s="268"/>
    </row>
    <row r="273">
      <c r="A273" s="268"/>
    </row>
    <row r="274">
      <c r="A274" s="268"/>
    </row>
    <row r="275">
      <c r="A275" s="268"/>
    </row>
    <row r="276">
      <c r="A276" s="268"/>
    </row>
    <row r="277">
      <c r="A277" s="268"/>
    </row>
    <row r="278">
      <c r="A278" s="268"/>
    </row>
    <row r="279">
      <c r="A279" s="268"/>
    </row>
    <row r="280">
      <c r="A280" s="268"/>
    </row>
    <row r="281">
      <c r="A281" s="268"/>
    </row>
    <row r="282">
      <c r="A282" s="268"/>
    </row>
    <row r="283">
      <c r="A283" s="268"/>
    </row>
    <row r="284">
      <c r="A284" s="268"/>
    </row>
    <row r="285">
      <c r="A285" s="268"/>
    </row>
    <row r="286">
      <c r="A286" s="268"/>
    </row>
    <row r="287">
      <c r="A287" s="268"/>
    </row>
    <row r="288">
      <c r="A288" s="268"/>
    </row>
    <row r="289">
      <c r="A289" s="268"/>
    </row>
    <row r="290">
      <c r="A290" s="268"/>
    </row>
    <row r="291">
      <c r="A291" s="268"/>
    </row>
    <row r="292">
      <c r="A292" s="268"/>
    </row>
    <row r="293">
      <c r="A293" s="268"/>
    </row>
    <row r="294">
      <c r="A294" s="268"/>
    </row>
    <row r="295">
      <c r="A295" s="268"/>
    </row>
    <row r="296">
      <c r="A296" s="268"/>
    </row>
    <row r="297">
      <c r="A297" s="268"/>
    </row>
    <row r="298">
      <c r="A298" s="268"/>
    </row>
    <row r="299">
      <c r="A299" s="268"/>
    </row>
    <row r="300">
      <c r="A300" s="268"/>
    </row>
    <row r="301">
      <c r="A301" s="268"/>
    </row>
    <row r="302">
      <c r="A302" s="268"/>
    </row>
    <row r="303">
      <c r="A303" s="268"/>
    </row>
    <row r="304">
      <c r="A304" s="268"/>
    </row>
    <row r="305">
      <c r="A305" s="268"/>
    </row>
    <row r="306">
      <c r="A306" s="268"/>
    </row>
    <row r="307">
      <c r="A307" s="268"/>
    </row>
    <row r="308">
      <c r="A308" s="268"/>
    </row>
    <row r="309">
      <c r="A309" s="268"/>
    </row>
    <row r="310">
      <c r="A310" s="268"/>
    </row>
    <row r="311">
      <c r="A311" s="268"/>
    </row>
    <row r="312">
      <c r="A312" s="268"/>
    </row>
    <row r="313">
      <c r="A313" s="268"/>
    </row>
    <row r="314">
      <c r="A314" s="268"/>
    </row>
    <row r="315">
      <c r="A315" s="268"/>
    </row>
    <row r="316">
      <c r="A316" s="268"/>
    </row>
    <row r="317">
      <c r="A317" s="268"/>
    </row>
    <row r="318">
      <c r="A318" s="268"/>
    </row>
    <row r="319">
      <c r="A319" s="268"/>
    </row>
    <row r="320">
      <c r="A320" s="268"/>
    </row>
    <row r="321">
      <c r="A321" s="268"/>
    </row>
    <row r="322">
      <c r="A322" s="268"/>
    </row>
    <row r="323">
      <c r="A323" s="268"/>
    </row>
    <row r="324">
      <c r="A324" s="268"/>
    </row>
    <row r="325">
      <c r="A325" s="268"/>
    </row>
    <row r="326">
      <c r="A326" s="268"/>
    </row>
    <row r="327">
      <c r="A327" s="268"/>
    </row>
    <row r="328">
      <c r="A328" s="268"/>
    </row>
    <row r="329">
      <c r="A329" s="268"/>
    </row>
    <row r="330">
      <c r="A330" s="268"/>
    </row>
    <row r="331">
      <c r="A331" s="268"/>
    </row>
    <row r="332">
      <c r="A332" s="268"/>
    </row>
    <row r="333">
      <c r="A333" s="268"/>
    </row>
    <row r="334">
      <c r="A334" s="268"/>
    </row>
    <row r="335">
      <c r="A335" s="268"/>
    </row>
    <row r="336">
      <c r="A336" s="268"/>
    </row>
    <row r="337">
      <c r="A337" s="268"/>
    </row>
    <row r="338">
      <c r="A338" s="268"/>
    </row>
    <row r="339">
      <c r="A339" s="268"/>
    </row>
    <row r="340">
      <c r="A340" s="268"/>
    </row>
    <row r="341">
      <c r="A341" s="268"/>
    </row>
    <row r="342">
      <c r="A342" s="268"/>
    </row>
    <row r="343">
      <c r="A343" s="268"/>
    </row>
    <row r="344">
      <c r="A344" s="268"/>
    </row>
    <row r="345">
      <c r="A345" s="268"/>
    </row>
    <row r="346">
      <c r="A346" s="268"/>
    </row>
    <row r="347">
      <c r="A347" s="268"/>
    </row>
    <row r="348">
      <c r="A348" s="268"/>
    </row>
    <row r="349">
      <c r="A349" s="268"/>
    </row>
    <row r="350">
      <c r="A350" s="268"/>
    </row>
    <row r="351">
      <c r="A351" s="268"/>
    </row>
    <row r="352">
      <c r="A352" s="268"/>
    </row>
    <row r="353">
      <c r="A353" s="268"/>
    </row>
    <row r="354">
      <c r="A354" s="268"/>
    </row>
    <row r="355">
      <c r="A355" s="268"/>
    </row>
    <row r="356">
      <c r="A356" s="268"/>
    </row>
    <row r="357">
      <c r="A357" s="268"/>
    </row>
    <row r="358">
      <c r="A358" s="268"/>
    </row>
    <row r="359">
      <c r="A359" s="268"/>
    </row>
    <row r="360">
      <c r="A360" s="268"/>
    </row>
    <row r="361">
      <c r="A361" s="268"/>
    </row>
    <row r="362">
      <c r="A362" s="268"/>
    </row>
    <row r="363">
      <c r="A363" s="268"/>
    </row>
    <row r="364">
      <c r="A364" s="268"/>
    </row>
    <row r="365">
      <c r="A365" s="268"/>
    </row>
    <row r="366">
      <c r="A366" s="268"/>
    </row>
    <row r="367">
      <c r="A367" s="268"/>
    </row>
    <row r="368">
      <c r="A368" s="268"/>
    </row>
    <row r="369">
      <c r="A369" s="268"/>
    </row>
    <row r="370">
      <c r="A370" s="268"/>
    </row>
    <row r="371">
      <c r="A371" s="268"/>
    </row>
    <row r="372">
      <c r="A372" s="268"/>
    </row>
    <row r="373">
      <c r="A373" s="268"/>
    </row>
    <row r="374">
      <c r="A374" s="268"/>
    </row>
    <row r="375">
      <c r="A375" s="268"/>
    </row>
    <row r="376">
      <c r="A376" s="268"/>
    </row>
    <row r="377">
      <c r="A377" s="268"/>
    </row>
    <row r="378">
      <c r="A378" s="268"/>
    </row>
    <row r="379">
      <c r="A379" s="268"/>
    </row>
    <row r="380">
      <c r="A380" s="268"/>
    </row>
    <row r="381">
      <c r="A381" s="268"/>
    </row>
    <row r="382">
      <c r="A382" s="268"/>
    </row>
    <row r="383">
      <c r="A383" s="268"/>
    </row>
    <row r="384">
      <c r="A384" s="268"/>
    </row>
    <row r="385">
      <c r="A385" s="268"/>
    </row>
    <row r="386">
      <c r="A386" s="268"/>
    </row>
    <row r="387">
      <c r="A387" s="268"/>
    </row>
    <row r="388">
      <c r="A388" s="268"/>
    </row>
    <row r="389">
      <c r="A389" s="268"/>
    </row>
    <row r="390">
      <c r="A390" s="268"/>
    </row>
    <row r="391">
      <c r="A391" s="268"/>
    </row>
    <row r="392">
      <c r="A392" s="268"/>
    </row>
    <row r="393">
      <c r="A393" s="268"/>
    </row>
    <row r="394">
      <c r="A394" s="268"/>
    </row>
    <row r="395">
      <c r="A395" s="268"/>
    </row>
    <row r="396">
      <c r="A396" s="268"/>
    </row>
    <row r="397">
      <c r="A397" s="268"/>
    </row>
    <row r="398">
      <c r="A398" s="268"/>
    </row>
    <row r="399">
      <c r="A399" s="268"/>
    </row>
    <row r="400">
      <c r="A400" s="268"/>
    </row>
    <row r="401">
      <c r="A401" s="268"/>
    </row>
    <row r="402">
      <c r="A402" s="268"/>
    </row>
    <row r="403">
      <c r="A403" s="268"/>
    </row>
    <row r="404">
      <c r="A404" s="268"/>
    </row>
    <row r="405">
      <c r="A405" s="268"/>
    </row>
    <row r="406">
      <c r="A406" s="268"/>
    </row>
    <row r="407">
      <c r="A407" s="268"/>
    </row>
    <row r="408">
      <c r="A408" s="268"/>
    </row>
    <row r="409">
      <c r="A409" s="268"/>
    </row>
    <row r="410">
      <c r="A410" s="268"/>
    </row>
    <row r="411">
      <c r="A411" s="268"/>
    </row>
    <row r="412">
      <c r="A412" s="268"/>
    </row>
    <row r="413">
      <c r="A413" s="268"/>
    </row>
    <row r="414">
      <c r="A414" s="268"/>
    </row>
    <row r="415">
      <c r="A415" s="268"/>
    </row>
    <row r="416">
      <c r="A416" s="268"/>
    </row>
    <row r="417">
      <c r="A417" s="268"/>
    </row>
    <row r="418">
      <c r="A418" s="268"/>
    </row>
    <row r="419">
      <c r="A419" s="268"/>
    </row>
    <row r="420">
      <c r="A420" s="268"/>
    </row>
    <row r="421">
      <c r="A421" s="268"/>
    </row>
    <row r="422">
      <c r="A422" s="268"/>
    </row>
    <row r="423">
      <c r="A423" s="268"/>
    </row>
    <row r="424">
      <c r="A424" s="268"/>
    </row>
    <row r="425">
      <c r="A425" s="268"/>
    </row>
    <row r="426">
      <c r="A426" s="268"/>
    </row>
    <row r="427">
      <c r="A427" s="268"/>
    </row>
    <row r="428">
      <c r="A428" s="268"/>
    </row>
    <row r="429">
      <c r="A429" s="268"/>
    </row>
    <row r="430">
      <c r="A430" s="268"/>
    </row>
    <row r="431">
      <c r="A431" s="268"/>
    </row>
    <row r="432">
      <c r="A432" s="268"/>
    </row>
    <row r="433">
      <c r="A433" s="268"/>
    </row>
    <row r="434">
      <c r="A434" s="268"/>
    </row>
    <row r="435">
      <c r="A435" s="268"/>
    </row>
    <row r="436">
      <c r="A436" s="268"/>
    </row>
    <row r="437">
      <c r="A437" s="268"/>
    </row>
    <row r="438">
      <c r="A438" s="268"/>
    </row>
    <row r="439">
      <c r="A439" s="268"/>
    </row>
    <row r="440">
      <c r="A440" s="268"/>
    </row>
    <row r="441">
      <c r="A441" s="268"/>
    </row>
    <row r="442">
      <c r="A442" s="268"/>
    </row>
    <row r="443">
      <c r="A443" s="268"/>
    </row>
    <row r="444">
      <c r="A444" s="268"/>
    </row>
    <row r="445">
      <c r="A445" s="268"/>
    </row>
    <row r="446">
      <c r="A446" s="268"/>
    </row>
    <row r="447">
      <c r="A447" s="268"/>
    </row>
    <row r="448">
      <c r="A448" s="268"/>
    </row>
    <row r="449">
      <c r="A449" s="268"/>
    </row>
    <row r="450">
      <c r="A450" s="268"/>
    </row>
    <row r="451">
      <c r="A451" s="268"/>
    </row>
    <row r="452">
      <c r="A452" s="268"/>
    </row>
    <row r="453">
      <c r="A453" s="268"/>
    </row>
    <row r="454">
      <c r="A454" s="268"/>
    </row>
    <row r="455">
      <c r="A455" s="268"/>
    </row>
    <row r="456">
      <c r="A456" s="268"/>
    </row>
    <row r="457">
      <c r="A457" s="268"/>
    </row>
    <row r="458">
      <c r="A458" s="268"/>
    </row>
    <row r="459">
      <c r="A459" s="268"/>
    </row>
    <row r="460">
      <c r="A460" s="268"/>
    </row>
    <row r="461">
      <c r="A461" s="268"/>
    </row>
    <row r="462">
      <c r="A462" s="268"/>
    </row>
    <row r="463">
      <c r="A463" s="268"/>
    </row>
    <row r="464">
      <c r="A464" s="268"/>
    </row>
    <row r="465">
      <c r="A465" s="268"/>
    </row>
    <row r="466">
      <c r="A466" s="268"/>
    </row>
    <row r="467">
      <c r="A467" s="268"/>
    </row>
    <row r="468">
      <c r="A468" s="268"/>
    </row>
    <row r="469">
      <c r="A469" s="268"/>
    </row>
    <row r="470">
      <c r="A470" s="268"/>
    </row>
    <row r="471">
      <c r="A471" s="268"/>
    </row>
    <row r="472">
      <c r="A472" s="268"/>
    </row>
    <row r="473">
      <c r="A473" s="268"/>
    </row>
    <row r="474">
      <c r="A474" s="268"/>
    </row>
    <row r="475">
      <c r="A475" s="268"/>
    </row>
    <row r="476">
      <c r="A476" s="268"/>
    </row>
    <row r="477">
      <c r="A477" s="268"/>
    </row>
    <row r="478">
      <c r="A478" s="268"/>
    </row>
    <row r="479">
      <c r="A479" s="268"/>
    </row>
    <row r="480">
      <c r="A480" s="268"/>
    </row>
    <row r="481">
      <c r="A481" s="268"/>
    </row>
    <row r="482">
      <c r="A482" s="268"/>
    </row>
    <row r="483">
      <c r="A483" s="268"/>
    </row>
    <row r="484">
      <c r="A484" s="268"/>
    </row>
    <row r="485">
      <c r="A485" s="268"/>
    </row>
    <row r="486">
      <c r="A486" s="268"/>
    </row>
    <row r="487">
      <c r="A487" s="268"/>
    </row>
    <row r="488">
      <c r="A488" s="268"/>
    </row>
    <row r="489">
      <c r="A489" s="268"/>
    </row>
    <row r="490">
      <c r="A490" s="268"/>
    </row>
    <row r="491">
      <c r="A491" s="268"/>
    </row>
    <row r="492">
      <c r="A492" s="268"/>
    </row>
    <row r="493">
      <c r="A493" s="268"/>
    </row>
    <row r="494">
      <c r="A494" s="268"/>
    </row>
    <row r="495">
      <c r="A495" s="268"/>
    </row>
    <row r="496">
      <c r="A496" s="268"/>
    </row>
    <row r="497">
      <c r="A497" s="268"/>
    </row>
    <row r="498">
      <c r="A498" s="268"/>
    </row>
    <row r="499">
      <c r="A499" s="268"/>
    </row>
    <row r="500">
      <c r="A500" s="268"/>
    </row>
    <row r="501">
      <c r="A501" s="268"/>
    </row>
    <row r="502">
      <c r="A502" s="268"/>
    </row>
    <row r="503">
      <c r="A503" s="268"/>
    </row>
    <row r="504">
      <c r="A504" s="268"/>
    </row>
    <row r="505">
      <c r="A505" s="268"/>
    </row>
    <row r="506">
      <c r="A506" s="268"/>
    </row>
    <row r="507">
      <c r="A507" s="268"/>
    </row>
    <row r="508">
      <c r="A508" s="268"/>
    </row>
    <row r="509">
      <c r="A509" s="268"/>
    </row>
    <row r="510">
      <c r="A510" s="268"/>
    </row>
    <row r="511">
      <c r="A511" s="268"/>
    </row>
    <row r="512">
      <c r="A512" s="268"/>
    </row>
    <row r="513">
      <c r="A513" s="268"/>
    </row>
    <row r="514">
      <c r="A514" s="268"/>
    </row>
    <row r="515">
      <c r="A515" s="268"/>
    </row>
    <row r="516">
      <c r="A516" s="268"/>
    </row>
    <row r="517">
      <c r="A517" s="268"/>
    </row>
    <row r="518">
      <c r="A518" s="268"/>
    </row>
    <row r="519">
      <c r="A519" s="268"/>
    </row>
    <row r="520">
      <c r="A520" s="268"/>
    </row>
    <row r="521">
      <c r="A521" s="268"/>
    </row>
    <row r="522">
      <c r="A522" s="268"/>
    </row>
    <row r="523">
      <c r="A523" s="268"/>
    </row>
    <row r="524">
      <c r="A524" s="268"/>
    </row>
    <row r="525">
      <c r="A525" s="268"/>
    </row>
    <row r="526">
      <c r="A526" s="268"/>
    </row>
    <row r="527">
      <c r="A527" s="268"/>
    </row>
    <row r="528">
      <c r="A528" s="268"/>
    </row>
    <row r="529">
      <c r="A529" s="268"/>
    </row>
    <row r="530">
      <c r="A530" s="268"/>
    </row>
    <row r="531">
      <c r="A531" s="268"/>
    </row>
    <row r="532">
      <c r="A532" s="268"/>
    </row>
    <row r="533">
      <c r="A533" s="268"/>
    </row>
    <row r="534">
      <c r="A534" s="268"/>
    </row>
    <row r="535">
      <c r="A535" s="268"/>
    </row>
    <row r="536">
      <c r="A536" s="268"/>
    </row>
    <row r="537">
      <c r="A537" s="268"/>
    </row>
    <row r="538">
      <c r="A538" s="268"/>
    </row>
    <row r="539">
      <c r="A539" s="268"/>
    </row>
    <row r="540">
      <c r="A540" s="268"/>
    </row>
    <row r="541">
      <c r="A541" s="268"/>
    </row>
    <row r="542">
      <c r="A542" s="268"/>
    </row>
    <row r="543">
      <c r="A543" s="268"/>
    </row>
    <row r="544">
      <c r="A544" s="268"/>
    </row>
    <row r="545">
      <c r="A545" s="268"/>
    </row>
    <row r="546">
      <c r="A546" s="268"/>
    </row>
    <row r="547">
      <c r="A547" s="268"/>
    </row>
    <row r="548">
      <c r="A548" s="268"/>
    </row>
    <row r="549">
      <c r="A549" s="268"/>
    </row>
    <row r="550">
      <c r="A550" s="268"/>
    </row>
    <row r="551">
      <c r="A551" s="268"/>
    </row>
    <row r="552">
      <c r="A552" s="268"/>
    </row>
    <row r="553">
      <c r="A553" s="268"/>
    </row>
    <row r="554">
      <c r="A554" s="268"/>
    </row>
    <row r="555">
      <c r="A555" s="268"/>
    </row>
    <row r="556">
      <c r="A556" s="268"/>
    </row>
    <row r="557">
      <c r="A557" s="268"/>
    </row>
    <row r="558">
      <c r="A558" s="268"/>
    </row>
    <row r="559">
      <c r="A559" s="268"/>
    </row>
    <row r="560">
      <c r="A560" s="268"/>
    </row>
    <row r="561">
      <c r="A561" s="268"/>
    </row>
    <row r="562">
      <c r="A562" s="268"/>
    </row>
    <row r="563">
      <c r="A563" s="268"/>
    </row>
    <row r="564">
      <c r="A564" s="268"/>
    </row>
    <row r="565">
      <c r="A565" s="268"/>
    </row>
    <row r="566">
      <c r="A566" s="268"/>
    </row>
    <row r="567">
      <c r="A567" s="268"/>
    </row>
    <row r="568">
      <c r="A568" s="268"/>
    </row>
    <row r="569">
      <c r="A569" s="268"/>
    </row>
    <row r="570">
      <c r="A570" s="268"/>
    </row>
    <row r="571">
      <c r="A571" s="268"/>
    </row>
    <row r="572">
      <c r="A572" s="268"/>
    </row>
    <row r="573">
      <c r="A573" s="268"/>
    </row>
    <row r="574">
      <c r="A574" s="268"/>
    </row>
    <row r="575">
      <c r="A575" s="268"/>
    </row>
    <row r="576">
      <c r="A576" s="268"/>
    </row>
    <row r="577">
      <c r="A577" s="268"/>
    </row>
    <row r="578">
      <c r="A578" s="268"/>
    </row>
    <row r="579">
      <c r="A579" s="268"/>
    </row>
    <row r="580">
      <c r="A580" s="268"/>
    </row>
    <row r="581">
      <c r="A581" s="268"/>
    </row>
    <row r="582">
      <c r="A582" s="268"/>
    </row>
    <row r="583">
      <c r="A583" s="268"/>
    </row>
    <row r="584">
      <c r="A584" s="268"/>
    </row>
    <row r="585">
      <c r="A585" s="268"/>
    </row>
    <row r="586">
      <c r="A586" s="268"/>
    </row>
    <row r="587">
      <c r="A587" s="268"/>
    </row>
    <row r="588">
      <c r="A588" s="268"/>
    </row>
    <row r="589">
      <c r="A589" s="268"/>
    </row>
    <row r="590">
      <c r="A590" s="268"/>
    </row>
    <row r="591">
      <c r="A591" s="268"/>
    </row>
    <row r="592">
      <c r="A592" s="268"/>
    </row>
    <row r="593">
      <c r="A593" s="268"/>
    </row>
    <row r="594">
      <c r="A594" s="268"/>
    </row>
    <row r="595">
      <c r="A595" s="268"/>
    </row>
    <row r="596">
      <c r="A596" s="268"/>
    </row>
    <row r="597">
      <c r="A597" s="268"/>
    </row>
    <row r="598">
      <c r="A598" s="268"/>
    </row>
    <row r="599">
      <c r="A599" s="268"/>
    </row>
    <row r="600">
      <c r="A600" s="268"/>
    </row>
    <row r="601">
      <c r="A601" s="268"/>
    </row>
    <row r="602">
      <c r="A602" s="268"/>
    </row>
    <row r="603">
      <c r="A603" s="268"/>
    </row>
    <row r="604">
      <c r="A604" s="268"/>
    </row>
    <row r="605">
      <c r="A605" s="268"/>
    </row>
    <row r="606">
      <c r="A606" s="268"/>
    </row>
    <row r="607">
      <c r="A607" s="268"/>
    </row>
    <row r="608">
      <c r="A608" s="268"/>
    </row>
    <row r="609">
      <c r="A609" s="268"/>
    </row>
    <row r="610">
      <c r="A610" s="268"/>
    </row>
    <row r="611">
      <c r="A611" s="268"/>
    </row>
    <row r="612">
      <c r="A612" s="268"/>
    </row>
    <row r="613">
      <c r="A613" s="268"/>
    </row>
    <row r="614">
      <c r="A614" s="268"/>
    </row>
    <row r="615">
      <c r="A615" s="268"/>
    </row>
    <row r="616">
      <c r="A616" s="268"/>
    </row>
    <row r="617">
      <c r="A617" s="268"/>
    </row>
    <row r="618">
      <c r="A618" s="268"/>
    </row>
    <row r="619">
      <c r="A619" s="268"/>
    </row>
    <row r="620">
      <c r="A620" s="268"/>
    </row>
    <row r="621">
      <c r="A621" s="268"/>
    </row>
    <row r="622">
      <c r="A622" s="268"/>
    </row>
    <row r="623">
      <c r="A623" s="268"/>
    </row>
    <row r="624">
      <c r="A624" s="268"/>
    </row>
    <row r="625">
      <c r="A625" s="268"/>
    </row>
    <row r="626">
      <c r="A626" s="268"/>
    </row>
    <row r="627">
      <c r="A627" s="268"/>
    </row>
    <row r="628">
      <c r="A628" s="268"/>
    </row>
    <row r="629">
      <c r="A629" s="268"/>
    </row>
    <row r="630">
      <c r="A630" s="268"/>
    </row>
    <row r="631">
      <c r="A631" s="268"/>
    </row>
    <row r="632">
      <c r="A632" s="268"/>
    </row>
    <row r="633">
      <c r="A633" s="268"/>
    </row>
    <row r="634">
      <c r="A634" s="268"/>
    </row>
    <row r="635">
      <c r="A635" s="268"/>
    </row>
    <row r="636">
      <c r="A636" s="268"/>
    </row>
    <row r="637">
      <c r="A637" s="268"/>
    </row>
    <row r="638">
      <c r="A638" s="268"/>
    </row>
    <row r="639">
      <c r="A639" s="268"/>
    </row>
    <row r="640">
      <c r="A640" s="268"/>
    </row>
    <row r="641">
      <c r="A641" s="268"/>
    </row>
    <row r="642">
      <c r="A642" s="268"/>
    </row>
    <row r="643">
      <c r="A643" s="268"/>
    </row>
    <row r="644">
      <c r="A644" s="268"/>
    </row>
    <row r="645">
      <c r="A645" s="268"/>
    </row>
    <row r="646">
      <c r="A646" s="268"/>
    </row>
    <row r="647">
      <c r="A647" s="268"/>
    </row>
    <row r="648">
      <c r="A648" s="268"/>
    </row>
    <row r="649">
      <c r="A649" s="268"/>
    </row>
    <row r="650">
      <c r="A650" s="268"/>
    </row>
    <row r="651">
      <c r="A651" s="268"/>
    </row>
    <row r="652">
      <c r="A652" s="268"/>
    </row>
    <row r="653">
      <c r="A653" s="268"/>
    </row>
    <row r="654">
      <c r="A654" s="268"/>
    </row>
    <row r="655">
      <c r="A655" s="268"/>
    </row>
    <row r="656">
      <c r="A656" s="268"/>
    </row>
    <row r="657">
      <c r="A657" s="268"/>
    </row>
    <row r="658">
      <c r="A658" s="268"/>
    </row>
    <row r="659">
      <c r="A659" s="268"/>
    </row>
    <row r="660">
      <c r="A660" s="268"/>
    </row>
    <row r="661">
      <c r="A661" s="268"/>
    </row>
    <row r="662">
      <c r="A662" s="268"/>
    </row>
    <row r="663">
      <c r="A663" s="268"/>
    </row>
    <row r="664">
      <c r="A664" s="268"/>
    </row>
    <row r="665">
      <c r="A665" s="268"/>
    </row>
    <row r="666">
      <c r="A666" s="268"/>
    </row>
    <row r="667">
      <c r="A667" s="268"/>
    </row>
    <row r="668">
      <c r="A668" s="268"/>
    </row>
    <row r="669">
      <c r="A669" s="268"/>
    </row>
    <row r="670">
      <c r="A670" s="268"/>
    </row>
    <row r="671">
      <c r="A671" s="268"/>
    </row>
    <row r="672">
      <c r="A672" s="268"/>
    </row>
    <row r="673">
      <c r="A673" s="268"/>
    </row>
    <row r="674">
      <c r="A674" s="268"/>
    </row>
    <row r="675">
      <c r="A675" s="268"/>
    </row>
    <row r="676">
      <c r="A676" s="268"/>
    </row>
    <row r="677">
      <c r="A677" s="268"/>
    </row>
    <row r="678">
      <c r="A678" s="268"/>
    </row>
    <row r="679">
      <c r="A679" s="268"/>
    </row>
    <row r="680">
      <c r="A680" s="268"/>
    </row>
    <row r="681">
      <c r="A681" s="268"/>
    </row>
    <row r="682">
      <c r="A682" s="268"/>
    </row>
    <row r="683">
      <c r="A683" s="268"/>
    </row>
    <row r="684">
      <c r="A684" s="268"/>
    </row>
    <row r="685">
      <c r="A685" s="268"/>
    </row>
    <row r="686">
      <c r="A686" s="268"/>
    </row>
    <row r="687">
      <c r="A687" s="268"/>
    </row>
    <row r="688">
      <c r="A688" s="268"/>
    </row>
    <row r="689">
      <c r="A689" s="268"/>
    </row>
    <row r="690">
      <c r="A690" s="268"/>
    </row>
    <row r="691">
      <c r="A691" s="268"/>
    </row>
    <row r="692">
      <c r="A692" s="268"/>
    </row>
    <row r="693">
      <c r="A693" s="268"/>
    </row>
    <row r="694">
      <c r="A694" s="268"/>
    </row>
    <row r="695">
      <c r="A695" s="268"/>
    </row>
    <row r="696">
      <c r="A696" s="268"/>
    </row>
    <row r="697">
      <c r="A697" s="268"/>
    </row>
    <row r="698">
      <c r="A698" s="268"/>
    </row>
    <row r="699">
      <c r="A699" s="268"/>
    </row>
    <row r="700">
      <c r="A700" s="268"/>
    </row>
    <row r="701">
      <c r="A701" s="268"/>
    </row>
    <row r="702">
      <c r="A702" s="268"/>
    </row>
    <row r="703">
      <c r="A703" s="268"/>
    </row>
    <row r="704">
      <c r="A704" s="268"/>
    </row>
    <row r="705">
      <c r="A705" s="268"/>
    </row>
    <row r="706">
      <c r="A706" s="268"/>
    </row>
    <row r="707">
      <c r="A707" s="268"/>
    </row>
    <row r="708">
      <c r="A708" s="268"/>
    </row>
    <row r="709">
      <c r="A709" s="268"/>
    </row>
    <row r="710">
      <c r="A710" s="268"/>
    </row>
    <row r="711">
      <c r="A711" s="268"/>
    </row>
    <row r="712">
      <c r="A712" s="268"/>
    </row>
    <row r="713">
      <c r="A713" s="268"/>
    </row>
    <row r="714">
      <c r="A714" s="268"/>
    </row>
    <row r="715">
      <c r="A715" s="268"/>
    </row>
    <row r="716">
      <c r="A716" s="268"/>
    </row>
    <row r="717">
      <c r="A717" s="268"/>
    </row>
    <row r="718">
      <c r="A718" s="268"/>
    </row>
    <row r="719">
      <c r="A719" s="268"/>
    </row>
    <row r="720">
      <c r="A720" s="268"/>
    </row>
    <row r="721">
      <c r="A721" s="268"/>
    </row>
    <row r="722">
      <c r="A722" s="268"/>
    </row>
    <row r="723">
      <c r="A723" s="268"/>
    </row>
    <row r="724">
      <c r="A724" s="268"/>
    </row>
    <row r="725">
      <c r="A725" s="268"/>
    </row>
    <row r="726">
      <c r="A726" s="268"/>
    </row>
    <row r="727">
      <c r="A727" s="268"/>
    </row>
    <row r="728">
      <c r="A728" s="268"/>
    </row>
    <row r="729">
      <c r="A729" s="268"/>
    </row>
    <row r="730">
      <c r="A730" s="268"/>
    </row>
    <row r="731">
      <c r="A731" s="268"/>
    </row>
    <row r="732">
      <c r="A732" s="268"/>
    </row>
    <row r="733">
      <c r="A733" s="268"/>
    </row>
    <row r="734">
      <c r="A734" s="268"/>
    </row>
    <row r="735">
      <c r="A735" s="268"/>
    </row>
    <row r="736">
      <c r="A736" s="268"/>
    </row>
    <row r="737">
      <c r="A737" s="268"/>
    </row>
    <row r="738">
      <c r="A738" s="268"/>
    </row>
    <row r="739">
      <c r="A739" s="268"/>
    </row>
    <row r="740">
      <c r="A740" s="268"/>
    </row>
    <row r="741">
      <c r="A741" s="268"/>
    </row>
    <row r="742">
      <c r="A742" s="268"/>
    </row>
    <row r="743">
      <c r="A743" s="268"/>
    </row>
    <row r="744">
      <c r="A744" s="268"/>
    </row>
    <row r="745">
      <c r="A745" s="268"/>
    </row>
    <row r="746">
      <c r="A746" s="268"/>
    </row>
    <row r="747">
      <c r="A747" s="268"/>
    </row>
    <row r="748">
      <c r="A748" s="268"/>
    </row>
    <row r="749">
      <c r="A749" s="268"/>
    </row>
    <row r="750">
      <c r="A750" s="268"/>
    </row>
    <row r="751">
      <c r="A751" s="268"/>
    </row>
    <row r="752">
      <c r="A752" s="268"/>
    </row>
    <row r="753">
      <c r="A753" s="268"/>
    </row>
    <row r="754">
      <c r="A754" s="268"/>
    </row>
    <row r="755">
      <c r="A755" s="268"/>
    </row>
    <row r="756">
      <c r="A756" s="268"/>
    </row>
    <row r="757">
      <c r="A757" s="268"/>
    </row>
    <row r="758">
      <c r="A758" s="268"/>
    </row>
    <row r="759">
      <c r="A759" s="268"/>
    </row>
    <row r="760">
      <c r="A760" s="268"/>
    </row>
    <row r="761">
      <c r="A761" s="268"/>
    </row>
    <row r="762">
      <c r="A762" s="268"/>
    </row>
    <row r="763">
      <c r="A763" s="268"/>
    </row>
    <row r="764">
      <c r="A764" s="268"/>
    </row>
    <row r="765">
      <c r="A765" s="268"/>
    </row>
    <row r="766">
      <c r="A766" s="268"/>
    </row>
    <row r="767">
      <c r="A767" s="268"/>
    </row>
    <row r="768">
      <c r="A768" s="268"/>
    </row>
    <row r="769">
      <c r="A769" s="268"/>
    </row>
    <row r="770">
      <c r="A770" s="268"/>
    </row>
    <row r="771">
      <c r="A771" s="268"/>
    </row>
    <row r="772">
      <c r="A772" s="268"/>
    </row>
    <row r="773">
      <c r="A773" s="268"/>
    </row>
    <row r="774">
      <c r="A774" s="268"/>
    </row>
    <row r="775">
      <c r="A775" s="268"/>
    </row>
    <row r="776">
      <c r="A776" s="268"/>
    </row>
    <row r="777">
      <c r="A777" s="268"/>
    </row>
    <row r="778">
      <c r="A778" s="268"/>
    </row>
    <row r="779">
      <c r="A779" s="268"/>
    </row>
    <row r="780">
      <c r="A780" s="268"/>
    </row>
    <row r="781">
      <c r="A781" s="268"/>
    </row>
    <row r="782">
      <c r="A782" s="268"/>
    </row>
    <row r="783">
      <c r="A783" s="268"/>
    </row>
    <row r="784">
      <c r="A784" s="268"/>
    </row>
    <row r="785">
      <c r="A785" s="268"/>
    </row>
    <row r="786">
      <c r="A786" s="268"/>
    </row>
    <row r="787">
      <c r="A787" s="268"/>
    </row>
    <row r="788">
      <c r="A788" s="268"/>
    </row>
    <row r="789">
      <c r="A789" s="268"/>
    </row>
    <row r="790">
      <c r="A790" s="268"/>
    </row>
    <row r="791">
      <c r="A791" s="268"/>
    </row>
    <row r="792">
      <c r="A792" s="268"/>
    </row>
    <row r="793">
      <c r="A793" s="268"/>
    </row>
    <row r="794">
      <c r="A794" s="268"/>
    </row>
    <row r="795">
      <c r="A795" s="268"/>
    </row>
    <row r="796">
      <c r="A796" s="268"/>
    </row>
    <row r="797">
      <c r="A797" s="268"/>
    </row>
    <row r="798">
      <c r="A798" s="268"/>
    </row>
    <row r="799">
      <c r="A799" s="268"/>
    </row>
    <row r="800">
      <c r="A800" s="268"/>
    </row>
    <row r="801">
      <c r="A801" s="268"/>
    </row>
    <row r="802">
      <c r="A802" s="268"/>
    </row>
    <row r="803">
      <c r="A803" s="268"/>
    </row>
    <row r="804">
      <c r="A804" s="268"/>
    </row>
    <row r="805">
      <c r="A805" s="268"/>
    </row>
    <row r="806">
      <c r="A806" s="268"/>
    </row>
    <row r="807">
      <c r="A807" s="268"/>
    </row>
    <row r="808">
      <c r="A808" s="268"/>
    </row>
    <row r="809">
      <c r="A809" s="268"/>
    </row>
    <row r="810">
      <c r="A810" s="268"/>
    </row>
    <row r="811">
      <c r="A811" s="268"/>
    </row>
    <row r="812">
      <c r="A812" s="268"/>
    </row>
    <row r="813">
      <c r="A813" s="268"/>
    </row>
    <row r="814">
      <c r="A814" s="268"/>
    </row>
    <row r="815">
      <c r="A815" s="268"/>
    </row>
    <row r="816">
      <c r="A816" s="268"/>
    </row>
    <row r="817">
      <c r="A817" s="268"/>
    </row>
    <row r="818">
      <c r="A818" s="268"/>
    </row>
    <row r="819">
      <c r="A819" s="268"/>
    </row>
    <row r="820">
      <c r="A820" s="268"/>
    </row>
    <row r="821">
      <c r="A821" s="268"/>
    </row>
    <row r="822">
      <c r="A822" s="268"/>
    </row>
    <row r="823">
      <c r="A823" s="268"/>
    </row>
    <row r="824">
      <c r="A824" s="268"/>
    </row>
    <row r="825">
      <c r="A825" s="268"/>
    </row>
    <row r="826">
      <c r="A826" s="268"/>
    </row>
    <row r="827">
      <c r="A827" s="268"/>
    </row>
    <row r="828">
      <c r="A828" s="268"/>
    </row>
    <row r="829">
      <c r="A829" s="268"/>
    </row>
    <row r="830">
      <c r="A830" s="268"/>
    </row>
    <row r="831">
      <c r="A831" s="268"/>
    </row>
    <row r="832">
      <c r="A832" s="268"/>
    </row>
    <row r="833">
      <c r="A833" s="268"/>
    </row>
    <row r="834">
      <c r="A834" s="268"/>
    </row>
    <row r="835">
      <c r="A835" s="268"/>
    </row>
    <row r="836">
      <c r="A836" s="268"/>
    </row>
    <row r="837">
      <c r="A837" s="268"/>
    </row>
    <row r="838">
      <c r="A838" s="268"/>
    </row>
    <row r="839">
      <c r="A839" s="268"/>
    </row>
    <row r="840">
      <c r="A840" s="268"/>
    </row>
    <row r="841">
      <c r="A841" s="268"/>
    </row>
    <row r="842">
      <c r="A842" s="268"/>
    </row>
    <row r="843">
      <c r="A843" s="268"/>
    </row>
    <row r="844">
      <c r="A844" s="268"/>
    </row>
    <row r="845">
      <c r="A845" s="268"/>
    </row>
    <row r="846">
      <c r="A846" s="268"/>
    </row>
    <row r="847">
      <c r="A847" s="268"/>
    </row>
    <row r="848">
      <c r="A848" s="268"/>
    </row>
    <row r="849">
      <c r="A849" s="268"/>
    </row>
    <row r="850">
      <c r="A850" s="268"/>
    </row>
    <row r="851">
      <c r="A851" s="268"/>
    </row>
    <row r="852">
      <c r="A852" s="268"/>
    </row>
    <row r="853">
      <c r="A853" s="268"/>
    </row>
    <row r="854">
      <c r="A854" s="268"/>
    </row>
    <row r="855">
      <c r="A855" s="268"/>
    </row>
    <row r="856">
      <c r="A856" s="268"/>
    </row>
    <row r="857">
      <c r="A857" s="268"/>
    </row>
    <row r="858">
      <c r="A858" s="268"/>
    </row>
    <row r="859">
      <c r="A859" s="268"/>
    </row>
    <row r="860">
      <c r="A860" s="268"/>
    </row>
    <row r="861">
      <c r="A861" s="268"/>
    </row>
    <row r="862">
      <c r="A862" s="268"/>
    </row>
    <row r="863">
      <c r="A863" s="268"/>
    </row>
    <row r="864">
      <c r="A864" s="268"/>
    </row>
    <row r="865">
      <c r="A865" s="268"/>
    </row>
    <row r="866">
      <c r="A866" s="268"/>
    </row>
    <row r="867">
      <c r="A867" s="268"/>
    </row>
    <row r="868">
      <c r="A868" s="268"/>
    </row>
    <row r="869">
      <c r="A869" s="268"/>
    </row>
    <row r="870">
      <c r="A870" s="268"/>
    </row>
    <row r="871">
      <c r="A871" s="268"/>
    </row>
    <row r="872">
      <c r="A872" s="268"/>
    </row>
    <row r="873">
      <c r="A873" s="268"/>
    </row>
    <row r="874">
      <c r="A874" s="268"/>
    </row>
    <row r="875">
      <c r="A875" s="268"/>
    </row>
    <row r="876">
      <c r="A876" s="268"/>
    </row>
    <row r="877">
      <c r="A877" s="268"/>
    </row>
    <row r="878">
      <c r="A878" s="268"/>
    </row>
    <row r="879">
      <c r="A879" s="268"/>
    </row>
    <row r="880">
      <c r="A880" s="268"/>
    </row>
    <row r="881">
      <c r="A881" s="268"/>
    </row>
    <row r="882">
      <c r="A882" s="268"/>
    </row>
    <row r="883">
      <c r="A883" s="268"/>
    </row>
    <row r="884">
      <c r="A884" s="268"/>
    </row>
    <row r="885">
      <c r="A885" s="268"/>
    </row>
    <row r="886">
      <c r="A886" s="268"/>
    </row>
    <row r="887">
      <c r="A887" s="268"/>
    </row>
    <row r="888">
      <c r="A888" s="268"/>
    </row>
    <row r="889">
      <c r="A889" s="268"/>
    </row>
    <row r="890">
      <c r="A890" s="268"/>
    </row>
    <row r="891">
      <c r="A891" s="268"/>
    </row>
    <row r="892">
      <c r="A892" s="268"/>
    </row>
    <row r="893">
      <c r="A893" s="268"/>
    </row>
    <row r="894">
      <c r="A894" s="268"/>
    </row>
    <row r="895">
      <c r="A895" s="268"/>
    </row>
    <row r="896">
      <c r="A896" s="268"/>
    </row>
    <row r="897">
      <c r="A897" s="268"/>
    </row>
    <row r="898">
      <c r="A898" s="268"/>
    </row>
    <row r="899">
      <c r="A899" s="268"/>
    </row>
    <row r="900">
      <c r="A900" s="268"/>
    </row>
    <row r="901">
      <c r="A901" s="268"/>
    </row>
    <row r="902">
      <c r="A902" s="268"/>
    </row>
    <row r="903">
      <c r="A903" s="268"/>
    </row>
    <row r="904">
      <c r="A904" s="268"/>
    </row>
    <row r="905">
      <c r="A905" s="268"/>
    </row>
    <row r="906">
      <c r="A906" s="268"/>
    </row>
    <row r="907">
      <c r="A907" s="268"/>
    </row>
    <row r="908">
      <c r="A908" s="268"/>
    </row>
    <row r="909">
      <c r="A909" s="268"/>
    </row>
    <row r="910">
      <c r="A910" s="268"/>
    </row>
    <row r="911">
      <c r="A911" s="268"/>
    </row>
    <row r="912">
      <c r="A912" s="268"/>
    </row>
    <row r="913">
      <c r="A913" s="268"/>
    </row>
    <row r="914">
      <c r="A914" s="268"/>
    </row>
    <row r="915">
      <c r="A915" s="268"/>
    </row>
    <row r="916">
      <c r="A916" s="268"/>
    </row>
    <row r="917">
      <c r="A917" s="268"/>
    </row>
    <row r="918">
      <c r="A918" s="268"/>
    </row>
    <row r="919">
      <c r="A919" s="268"/>
    </row>
    <row r="920">
      <c r="A920" s="268"/>
    </row>
    <row r="921">
      <c r="A921" s="268"/>
    </row>
    <row r="922">
      <c r="A922" s="268"/>
    </row>
    <row r="923">
      <c r="A923" s="268"/>
    </row>
    <row r="924">
      <c r="A924" s="268"/>
    </row>
    <row r="925">
      <c r="A925" s="268"/>
    </row>
    <row r="926">
      <c r="A926" s="268"/>
    </row>
    <row r="927">
      <c r="A927" s="268"/>
    </row>
    <row r="928">
      <c r="A928" s="268"/>
    </row>
    <row r="929">
      <c r="A929" s="268"/>
    </row>
    <row r="930">
      <c r="A930" s="268"/>
    </row>
    <row r="931">
      <c r="A931" s="268"/>
    </row>
    <row r="932">
      <c r="A932" s="268"/>
    </row>
    <row r="933">
      <c r="A933" s="268"/>
    </row>
    <row r="934">
      <c r="A934" s="268"/>
    </row>
    <row r="935">
      <c r="A935" s="268"/>
    </row>
    <row r="936">
      <c r="A936" s="268"/>
    </row>
    <row r="937">
      <c r="A937" s="268"/>
    </row>
    <row r="938">
      <c r="A938" s="268"/>
    </row>
    <row r="939">
      <c r="A939" s="268"/>
    </row>
    <row r="940">
      <c r="A940" s="268"/>
    </row>
    <row r="941">
      <c r="A941" s="268"/>
    </row>
    <row r="942">
      <c r="A942" s="268"/>
    </row>
    <row r="943">
      <c r="A943" s="268"/>
    </row>
    <row r="944">
      <c r="A944" s="268"/>
    </row>
    <row r="945">
      <c r="A945" s="268"/>
    </row>
    <row r="946">
      <c r="A946" s="268"/>
    </row>
    <row r="947">
      <c r="A947" s="268"/>
    </row>
    <row r="948">
      <c r="A948" s="268"/>
    </row>
    <row r="949">
      <c r="A949" s="268"/>
    </row>
    <row r="950">
      <c r="A950" s="268"/>
    </row>
    <row r="951">
      <c r="A951" s="268"/>
    </row>
    <row r="952">
      <c r="A952" s="268"/>
    </row>
    <row r="953">
      <c r="A953" s="268"/>
    </row>
    <row r="954">
      <c r="A954" s="268"/>
    </row>
    <row r="955">
      <c r="A955" s="268"/>
    </row>
    <row r="956">
      <c r="A956" s="268"/>
    </row>
    <row r="957">
      <c r="A957" s="268"/>
    </row>
    <row r="958">
      <c r="A958" s="268"/>
    </row>
    <row r="959">
      <c r="A959" s="268"/>
    </row>
    <row r="960">
      <c r="A960" s="268"/>
    </row>
    <row r="961">
      <c r="A961" s="268"/>
    </row>
    <row r="962">
      <c r="A962" s="268"/>
    </row>
    <row r="963">
      <c r="A963" s="268"/>
    </row>
    <row r="964">
      <c r="A964" s="268"/>
    </row>
    <row r="965">
      <c r="A965" s="268"/>
    </row>
    <row r="966">
      <c r="A966" s="268"/>
    </row>
    <row r="967">
      <c r="A967" s="268"/>
    </row>
    <row r="968">
      <c r="A968" s="268"/>
    </row>
    <row r="969">
      <c r="A969" s="268"/>
    </row>
    <row r="970">
      <c r="A970" s="268"/>
    </row>
    <row r="971">
      <c r="A971" s="268"/>
    </row>
    <row r="972">
      <c r="A972" s="268"/>
    </row>
    <row r="973">
      <c r="A973" s="268"/>
    </row>
    <row r="974">
      <c r="A974" s="268"/>
    </row>
    <row r="975">
      <c r="A975" s="268"/>
    </row>
    <row r="976">
      <c r="A976" s="268"/>
    </row>
    <row r="977">
      <c r="A977" s="268"/>
    </row>
    <row r="978">
      <c r="A978" s="268"/>
    </row>
    <row r="979">
      <c r="A979" s="268"/>
    </row>
    <row r="980">
      <c r="A980" s="268"/>
    </row>
    <row r="981">
      <c r="A981" s="268"/>
    </row>
    <row r="982">
      <c r="A982" s="268"/>
    </row>
    <row r="983">
      <c r="A983" s="268"/>
    </row>
    <row r="984">
      <c r="A984" s="268"/>
    </row>
    <row r="985">
      <c r="A985" s="268"/>
    </row>
    <row r="986">
      <c r="A986" s="268"/>
    </row>
    <row r="987">
      <c r="A987" s="268"/>
    </row>
    <row r="988">
      <c r="A988" s="268"/>
    </row>
    <row r="989">
      <c r="A989" s="268"/>
    </row>
    <row r="990">
      <c r="A990" s="268"/>
    </row>
    <row r="991">
      <c r="A991" s="268"/>
    </row>
    <row r="992">
      <c r="A992" s="268"/>
    </row>
    <row r="993">
      <c r="A993" s="268"/>
    </row>
    <row r="994">
      <c r="A994" s="268"/>
    </row>
    <row r="995">
      <c r="A995" s="268"/>
    </row>
    <row r="996">
      <c r="A996" s="268"/>
    </row>
    <row r="997">
      <c r="A997" s="268"/>
    </row>
    <row r="998">
      <c r="A998" s="268"/>
    </row>
    <row r="999">
      <c r="A999" s="268"/>
    </row>
    <row r="1000">
      <c r="A1000" s="268"/>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